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3035_60c953e9b9c0e" sheetId="1" r:id="rId1"/>
  </sheets>
  <externalReferences>
    <externalReference r:id="rId4"/>
  </externalReferences>
  <definedNames>
    <definedName name="_xlnm.Print_Titles" localSheetId="0">'3035_60c953e9b9c0e'!$2:$3</definedName>
    <definedName name="_xlnm.Print_Area" localSheetId="0">'3035_60c953e9b9c0e'!$A$2:$N$219</definedName>
  </definedNames>
  <calcPr fullCalcOnLoad="1"/>
</workbook>
</file>

<file path=xl/sharedStrings.xml><?xml version="1.0" encoding="utf-8"?>
<sst xmlns="http://schemas.openxmlformats.org/spreadsheetml/2006/main" count="1068" uniqueCount="214">
  <si>
    <t>附件1.</t>
  </si>
  <si>
    <t>铜仁市碧江区2021年事业单位公开招聘（引进）工作人员考试总成绩排名及体检人员名单</t>
  </si>
  <si>
    <t>序号</t>
  </si>
  <si>
    <t>姓名</t>
  </si>
  <si>
    <t>性别</t>
  </si>
  <si>
    <t>报考单位及职位</t>
  </si>
  <si>
    <t>报考类别</t>
  </si>
  <si>
    <t>候考室</t>
  </si>
  <si>
    <t>笔试 成绩</t>
  </si>
  <si>
    <t>笔试成绩×40%（医疗卫生类笔试成绩×60%）</t>
  </si>
  <si>
    <t>面试 成绩</t>
  </si>
  <si>
    <t>面试成绩×60%（医疗卫生类面试成绩×40%）</t>
  </si>
  <si>
    <t>考试总成绩</t>
  </si>
  <si>
    <t>总成绩排名</t>
  </si>
  <si>
    <t>是否进入体检</t>
  </si>
  <si>
    <t>备注</t>
  </si>
  <si>
    <t>谭琴琴</t>
  </si>
  <si>
    <t>碧江区蔬菜技术指导站-01</t>
  </si>
  <si>
    <t>综合管理类</t>
  </si>
  <si>
    <t>第一候考室</t>
  </si>
  <si>
    <t>77.20</t>
  </si>
  <si>
    <t>1</t>
  </si>
  <si>
    <t>是</t>
  </si>
  <si>
    <t>报名合格人数未超过30人，直接面试，面试成绩即为考试总成绩。</t>
  </si>
  <si>
    <t>碧江区社会救助中心-01</t>
  </si>
  <si>
    <t>84.20</t>
  </si>
  <si>
    <t>80.70</t>
  </si>
  <si>
    <t>80.73</t>
  </si>
  <si>
    <t>3</t>
  </si>
  <si>
    <t>79.73</t>
  </si>
  <si>
    <t>4</t>
  </si>
  <si>
    <t>78.87</t>
  </si>
  <si>
    <t>5</t>
  </si>
  <si>
    <t>6</t>
  </si>
  <si>
    <t>碧江区劳动人事争议仲裁院-01</t>
  </si>
  <si>
    <t>80.50</t>
  </si>
  <si>
    <t>74.80</t>
  </si>
  <si>
    <t>73.03</t>
  </si>
  <si>
    <t>75.93</t>
  </si>
  <si>
    <t>面试缺考</t>
  </si>
  <si>
    <t>碧江高新技术产业开发区所属事业单位-01</t>
  </si>
  <si>
    <t>79.67</t>
  </si>
  <si>
    <t>81.13</t>
  </si>
  <si>
    <t>2</t>
  </si>
  <si>
    <t>女</t>
  </si>
  <si>
    <t>81.97</t>
  </si>
  <si>
    <t>吴昊</t>
  </si>
  <si>
    <t>77.77</t>
  </si>
  <si>
    <t>72.03</t>
  </si>
  <si>
    <t>70.90</t>
  </si>
  <si>
    <t>碧江区人民医院-01</t>
  </si>
  <si>
    <t>医疗卫生类</t>
  </si>
  <si>
    <t>第二候考室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</si>
  <si>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</si>
  <si>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</si>
  <si>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</si>
  <si>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</si>
  <si>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</si>
  <si>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</si>
  <si>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</si>
  <si>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</si>
  <si>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</si>
  <si>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</si>
  <si>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</si>
  <si>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</si>
  <si>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</si>
  <si>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</si>
  <si>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</si>
  <si>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</si>
  <si>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</si>
  <si>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</si>
  <si>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</si>
  <si>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</si>
  <si>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</si>
  <si>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</si>
  <si>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</si>
  <si>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</si>
  <si>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</si>
  <si>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</si>
  <si>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</si>
  <si>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</si>
  <si>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</si>
  <si>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</si>
  <si>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40</t>
  </si>
  <si>
    <t>胡婷</t>
  </si>
  <si>
    <t>碧江区人民医院-02</t>
  </si>
  <si>
    <t>第五候考室</t>
  </si>
  <si>
    <t>杨莎</t>
  </si>
  <si>
    <t>卿青</t>
  </si>
  <si>
    <t>杨平英</t>
  </si>
  <si>
    <t>何腾磊</t>
  </si>
  <si>
    <t>王光梅</t>
  </si>
  <si>
    <t>田爱玲</t>
  </si>
  <si>
    <t>碧江区人民医院-03</t>
  </si>
  <si>
    <t>碧江区人民医院-04</t>
  </si>
  <si>
    <t>第四候考室</t>
  </si>
  <si>
    <t>72.80</t>
  </si>
  <si>
    <t>76.30</t>
  </si>
  <si>
    <t>71.40</t>
  </si>
  <si>
    <t>碧江区人民医院-05</t>
  </si>
  <si>
    <t>文秋秋</t>
  </si>
  <si>
    <t>碧江区人民医院-06</t>
  </si>
  <si>
    <t>第三候考室</t>
  </si>
  <si>
    <t>王远霞</t>
  </si>
  <si>
    <t>肖小华</t>
  </si>
  <si>
    <t>李兴秀</t>
  </si>
  <si>
    <t>杨敏</t>
  </si>
  <si>
    <t>陈世元</t>
  </si>
  <si>
    <t>张晓琴</t>
  </si>
  <si>
    <t>余文珍</t>
  </si>
  <si>
    <t>吴真真</t>
  </si>
  <si>
    <t>凡鹏</t>
  </si>
  <si>
    <t>碧江区人民医院-07</t>
  </si>
  <si>
    <t>李娟</t>
  </si>
  <si>
    <t>郑加梅</t>
  </si>
  <si>
    <t>杨芳</t>
  </si>
  <si>
    <t>宋霞</t>
  </si>
  <si>
    <t>姚猛</t>
  </si>
  <si>
    <t>杨阿敏</t>
  </si>
  <si>
    <t>冯东南</t>
  </si>
  <si>
    <t>毛黔露</t>
  </si>
  <si>
    <t>廖帮容</t>
  </si>
  <si>
    <t>陈静</t>
  </si>
  <si>
    <t>陈慧珏</t>
  </si>
  <si>
    <t>冉江明</t>
  </si>
  <si>
    <t>黄宝飞</t>
  </si>
  <si>
    <t>黎柯英</t>
  </si>
  <si>
    <t>黎晓燕</t>
  </si>
  <si>
    <t>李鹏</t>
  </si>
  <si>
    <t>冉华林</t>
  </si>
  <si>
    <t>李宗运</t>
  </si>
  <si>
    <t>李松松</t>
  </si>
  <si>
    <t>碧江区人民医院-08</t>
  </si>
  <si>
    <t>碧江区人民医院-09</t>
  </si>
  <si>
    <t>李江</t>
  </si>
  <si>
    <t>碧江区人民医院-10</t>
  </si>
  <si>
    <t>78.00</t>
  </si>
  <si>
    <t>碧江区人民医院-11</t>
  </si>
  <si>
    <t>碧江区人民医院-12</t>
  </si>
  <si>
    <t>第六候考室</t>
  </si>
  <si>
    <t>曹浩帆</t>
  </si>
  <si>
    <t>碧江区妇幼保健计划生育服务中心-01</t>
  </si>
  <si>
    <t>梁建邦</t>
  </si>
  <si>
    <t>王峰华</t>
  </si>
  <si>
    <t>碧江区疾病预防控制中心-01</t>
  </si>
  <si>
    <t>何春波</t>
  </si>
  <si>
    <t>碧江区疾病预防控制中心-02</t>
  </si>
  <si>
    <t>75.50</t>
  </si>
  <si>
    <t>韦飘</t>
  </si>
  <si>
    <t>68.40</t>
  </si>
  <si>
    <t>李玲</t>
  </si>
  <si>
    <t>66.90</t>
  </si>
  <si>
    <t>冉意仙</t>
  </si>
  <si>
    <t>宋学燕</t>
  </si>
  <si>
    <t>何艳</t>
  </si>
  <si>
    <t>杨凯</t>
  </si>
  <si>
    <t>铜仁一中实验学校-01（化学教师）</t>
  </si>
  <si>
    <t>科技教育类</t>
  </si>
  <si>
    <t>第八候考室</t>
  </si>
  <si>
    <t>张海琴</t>
  </si>
  <si>
    <t>77.33</t>
  </si>
  <si>
    <t>袁振杰</t>
  </si>
  <si>
    <t>76.27</t>
  </si>
  <si>
    <t>田婵</t>
  </si>
  <si>
    <t>76.03</t>
  </si>
  <si>
    <t>姚海军</t>
  </si>
  <si>
    <t>帅俊波</t>
  </si>
  <si>
    <t>铜仁一中实验学校-02（音乐教师）</t>
  </si>
  <si>
    <t>78.07</t>
  </si>
  <si>
    <t>王远江</t>
  </si>
  <si>
    <t>75.13</t>
  </si>
  <si>
    <t>刘弦</t>
  </si>
  <si>
    <t>76.60</t>
  </si>
  <si>
    <t>杨小芳</t>
  </si>
  <si>
    <t>76.07</t>
  </si>
  <si>
    <t>姚贵芝</t>
  </si>
  <si>
    <t>75.40</t>
  </si>
  <si>
    <t>王志颖</t>
  </si>
  <si>
    <t>70.43</t>
  </si>
  <si>
    <t>田佳璇</t>
  </si>
  <si>
    <t>铜仁一中实验学校-03（生物教师）</t>
  </si>
  <si>
    <t>68.10</t>
  </si>
  <si>
    <t>田菁颖</t>
  </si>
  <si>
    <t>铜仁一中实验学校-04（舞蹈教师）</t>
  </si>
  <si>
    <t>77.10</t>
  </si>
  <si>
    <t>张玉霞</t>
  </si>
  <si>
    <t>铜仁市第二中学-01（英语教师）</t>
  </si>
  <si>
    <t>第七候考室</t>
  </si>
  <si>
    <t>杨妍婕</t>
  </si>
  <si>
    <t>赵平静</t>
  </si>
  <si>
    <t>冉雪纯</t>
  </si>
  <si>
    <t>吴红艳</t>
  </si>
  <si>
    <t>陈兰兰</t>
  </si>
  <si>
    <t>何妍颜</t>
  </si>
  <si>
    <t>铜仁市第二中学-02（日语教师）</t>
  </si>
  <si>
    <t>王优</t>
  </si>
  <si>
    <t>敖江丽</t>
  </si>
  <si>
    <t>朱玲</t>
  </si>
  <si>
    <t>冉松</t>
  </si>
  <si>
    <t>杨光卫</t>
  </si>
  <si>
    <t>田小芬</t>
  </si>
  <si>
    <t>铜仁市第二中学-03（化学教师）</t>
  </si>
  <si>
    <t>干彩艳</t>
  </si>
  <si>
    <t>杨昌宇</t>
  </si>
  <si>
    <t>吉娇</t>
  </si>
  <si>
    <t>袁前程</t>
  </si>
  <si>
    <t>杨慧</t>
  </si>
  <si>
    <t>陈蓬飞</t>
  </si>
  <si>
    <t>铜仁市第二中学-04（生物教师）</t>
  </si>
  <si>
    <t>陈倩</t>
  </si>
  <si>
    <t>何剑锋</t>
  </si>
  <si>
    <t>龙胜</t>
  </si>
  <si>
    <t>罗小娟</t>
  </si>
  <si>
    <t>吴秋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</si>
</sst>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8"/>
      <name val="宋体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indexed="60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shrinkToFit="1"/>
    </xf>
    <xf numFmtId="176" fontId="0" fillId="0" borderId="13" xfId="0" applyNumberForma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108;&#20161;&#24066;&#30887;&#27743;&#21306;2021&#24180;&#20107;&#19994;&#21333;&#20301;&#20844;&#24320;&#25307;&#32856;(&#24341;&#36827;)&#24037;&#20316;&#20154;&#215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35_60ace6af00f34"/>
    </sheetNames>
    <sheetDataSet>
      <sheetData sheetId="0">
        <row r="1">
          <cell r="D1" t="str">
            <v>姓名</v>
          </cell>
          <cell r="E1" t="str">
            <v>性别</v>
          </cell>
        </row>
        <row r="2">
          <cell r="D2" t="str">
            <v>王儒俊</v>
          </cell>
          <cell r="E2" t="str">
            <v>男</v>
          </cell>
        </row>
        <row r="3">
          <cell r="D3" t="str">
            <v>石粒力</v>
          </cell>
          <cell r="E3" t="str">
            <v>男</v>
          </cell>
        </row>
        <row r="4">
          <cell r="D4" t="str">
            <v>张雪</v>
          </cell>
          <cell r="E4" t="str">
            <v>女</v>
          </cell>
        </row>
        <row r="5">
          <cell r="D5" t="str">
            <v>何林波</v>
          </cell>
          <cell r="E5" t="str">
            <v>男</v>
          </cell>
        </row>
        <row r="6">
          <cell r="D6" t="str">
            <v>尹金林</v>
          </cell>
          <cell r="E6" t="str">
            <v>女</v>
          </cell>
        </row>
        <row r="7">
          <cell r="D7" t="str">
            <v>尚洪权</v>
          </cell>
          <cell r="E7" t="str">
            <v>男</v>
          </cell>
        </row>
        <row r="8">
          <cell r="D8" t="str">
            <v>冉蓉</v>
          </cell>
          <cell r="E8" t="str">
            <v>女</v>
          </cell>
        </row>
        <row r="9">
          <cell r="D9" t="str">
            <v>蒋晓慧</v>
          </cell>
          <cell r="E9" t="str">
            <v>女</v>
          </cell>
        </row>
        <row r="10">
          <cell r="D10" t="str">
            <v>陈松</v>
          </cell>
          <cell r="E10" t="str">
            <v>男</v>
          </cell>
        </row>
        <row r="11">
          <cell r="D11" t="str">
            <v>吴遵坤</v>
          </cell>
          <cell r="E11" t="str">
            <v>男</v>
          </cell>
        </row>
        <row r="12">
          <cell r="D12" t="str">
            <v>李文文</v>
          </cell>
          <cell r="E12" t="str">
            <v>女</v>
          </cell>
        </row>
        <row r="13">
          <cell r="D13" t="str">
            <v>田烈</v>
          </cell>
          <cell r="E13" t="str">
            <v>男</v>
          </cell>
        </row>
        <row r="14">
          <cell r="D14" t="str">
            <v>晏佳</v>
          </cell>
          <cell r="E14" t="str">
            <v>男</v>
          </cell>
        </row>
        <row r="15">
          <cell r="D15" t="str">
            <v>黄佳伊</v>
          </cell>
          <cell r="E15" t="str">
            <v>女</v>
          </cell>
        </row>
        <row r="16">
          <cell r="D16" t="str">
            <v>覃晓祎</v>
          </cell>
          <cell r="E16" t="str">
            <v>女</v>
          </cell>
        </row>
        <row r="17">
          <cell r="D17" t="str">
            <v>敖林聪</v>
          </cell>
          <cell r="E17" t="str">
            <v>男</v>
          </cell>
        </row>
        <row r="18">
          <cell r="D18" t="str">
            <v>何栖</v>
          </cell>
          <cell r="E18" t="str">
            <v>男</v>
          </cell>
        </row>
        <row r="19">
          <cell r="D19" t="str">
            <v>郑雅婷</v>
          </cell>
          <cell r="E19" t="str">
            <v>女</v>
          </cell>
        </row>
        <row r="20">
          <cell r="D20" t="str">
            <v>胡绪绪</v>
          </cell>
          <cell r="E20" t="str">
            <v>女</v>
          </cell>
        </row>
        <row r="21">
          <cell r="D21" t="str">
            <v>丁明明</v>
          </cell>
          <cell r="E21" t="str">
            <v>女</v>
          </cell>
        </row>
        <row r="22">
          <cell r="D22" t="str">
            <v>杨昌凤</v>
          </cell>
          <cell r="E22" t="str">
            <v>女</v>
          </cell>
        </row>
        <row r="23">
          <cell r="D23" t="str">
            <v>杨素群</v>
          </cell>
          <cell r="E23" t="str">
            <v>女</v>
          </cell>
        </row>
        <row r="24">
          <cell r="D24" t="str">
            <v>黄天德</v>
          </cell>
          <cell r="E24" t="str">
            <v>男</v>
          </cell>
        </row>
        <row r="25">
          <cell r="D25" t="str">
            <v>田智学</v>
          </cell>
          <cell r="E25" t="str">
            <v>男</v>
          </cell>
        </row>
        <row r="26">
          <cell r="D26" t="str">
            <v>石钰</v>
          </cell>
          <cell r="E26" t="str">
            <v>女</v>
          </cell>
        </row>
        <row r="27">
          <cell r="D27" t="str">
            <v>刘成培</v>
          </cell>
          <cell r="E27" t="str">
            <v>男</v>
          </cell>
        </row>
        <row r="28">
          <cell r="D28" t="str">
            <v>文盛钰</v>
          </cell>
          <cell r="E28" t="str">
            <v>女</v>
          </cell>
        </row>
        <row r="29">
          <cell r="D29" t="str">
            <v>任照平</v>
          </cell>
          <cell r="E29" t="str">
            <v>女</v>
          </cell>
        </row>
        <row r="30">
          <cell r="D30" t="str">
            <v>黄娜</v>
          </cell>
          <cell r="E30" t="str">
            <v>女</v>
          </cell>
        </row>
        <row r="31">
          <cell r="D31" t="str">
            <v>杨丽蕾</v>
          </cell>
          <cell r="E31" t="str">
            <v>女</v>
          </cell>
        </row>
        <row r="32">
          <cell r="D32" t="str">
            <v>周文军</v>
          </cell>
          <cell r="E32" t="str">
            <v>男</v>
          </cell>
        </row>
        <row r="33">
          <cell r="D33" t="str">
            <v>李蓉</v>
          </cell>
          <cell r="E33" t="str">
            <v>女</v>
          </cell>
        </row>
        <row r="34">
          <cell r="D34" t="str">
            <v>牟明旭</v>
          </cell>
          <cell r="E34" t="str">
            <v>男</v>
          </cell>
        </row>
        <row r="35">
          <cell r="D35" t="str">
            <v>杨昊林</v>
          </cell>
          <cell r="E35" t="str">
            <v>男</v>
          </cell>
        </row>
        <row r="36">
          <cell r="D36" t="str">
            <v>潘仕华</v>
          </cell>
          <cell r="E36" t="str">
            <v>男</v>
          </cell>
        </row>
        <row r="37">
          <cell r="D37" t="str">
            <v>马毅</v>
          </cell>
          <cell r="E37" t="str">
            <v>女</v>
          </cell>
        </row>
        <row r="38">
          <cell r="D38" t="str">
            <v>史仙</v>
          </cell>
          <cell r="E38" t="str">
            <v>女</v>
          </cell>
        </row>
        <row r="39">
          <cell r="D39" t="str">
            <v>罗利琴</v>
          </cell>
          <cell r="E39" t="str">
            <v>女</v>
          </cell>
        </row>
        <row r="40">
          <cell r="D40" t="str">
            <v>向亚兵</v>
          </cell>
          <cell r="E40" t="str">
            <v>男</v>
          </cell>
        </row>
        <row r="41">
          <cell r="D41" t="str">
            <v>姚艳琴</v>
          </cell>
          <cell r="E41" t="str">
            <v>女</v>
          </cell>
        </row>
        <row r="42">
          <cell r="D42" t="str">
            <v>杨艳飞</v>
          </cell>
          <cell r="E42" t="str">
            <v>女</v>
          </cell>
        </row>
        <row r="43">
          <cell r="D43" t="str">
            <v>周文昌</v>
          </cell>
          <cell r="E43" t="str">
            <v>男</v>
          </cell>
        </row>
        <row r="44">
          <cell r="D44" t="str">
            <v>苏含鹏</v>
          </cell>
          <cell r="E44" t="str">
            <v>男</v>
          </cell>
        </row>
        <row r="45">
          <cell r="D45" t="str">
            <v>刘远逢</v>
          </cell>
          <cell r="E45" t="str">
            <v>男</v>
          </cell>
        </row>
        <row r="46">
          <cell r="D46" t="str">
            <v>杨浪</v>
          </cell>
          <cell r="E46" t="str">
            <v>男</v>
          </cell>
        </row>
        <row r="47">
          <cell r="D47" t="str">
            <v>龙宇</v>
          </cell>
          <cell r="E47" t="str">
            <v>女</v>
          </cell>
        </row>
        <row r="48">
          <cell r="D48" t="str">
            <v>李强</v>
          </cell>
          <cell r="E48" t="str">
            <v>男</v>
          </cell>
        </row>
        <row r="49">
          <cell r="D49" t="str">
            <v>张楠</v>
          </cell>
          <cell r="E49" t="str">
            <v>男</v>
          </cell>
        </row>
        <row r="50">
          <cell r="D50" t="str">
            <v>陈阳</v>
          </cell>
          <cell r="E50" t="str">
            <v>女</v>
          </cell>
        </row>
        <row r="51">
          <cell r="D51" t="str">
            <v>张鹏</v>
          </cell>
          <cell r="E51" t="str">
            <v>男</v>
          </cell>
        </row>
        <row r="52">
          <cell r="D52" t="str">
            <v>刘华</v>
          </cell>
          <cell r="E52" t="str">
            <v>男</v>
          </cell>
        </row>
        <row r="53">
          <cell r="D53" t="str">
            <v>吴思思</v>
          </cell>
          <cell r="E53" t="str">
            <v>女</v>
          </cell>
        </row>
        <row r="54">
          <cell r="D54" t="str">
            <v>杨敏</v>
          </cell>
          <cell r="E54" t="str">
            <v>女</v>
          </cell>
        </row>
        <row r="55">
          <cell r="D55" t="str">
            <v>寇永强</v>
          </cell>
          <cell r="E55" t="str">
            <v>男</v>
          </cell>
        </row>
        <row r="56">
          <cell r="D56" t="str">
            <v>聂依</v>
          </cell>
          <cell r="E56" t="str">
            <v>女</v>
          </cell>
        </row>
        <row r="57">
          <cell r="D57" t="str">
            <v>女</v>
          </cell>
          <cell r="E57" t="str">
            <v>女</v>
          </cell>
        </row>
        <row r="58">
          <cell r="D58" t="str">
            <v>张小军</v>
          </cell>
          <cell r="E58" t="str">
            <v>男</v>
          </cell>
        </row>
        <row r="59">
          <cell r="D59" t="str">
            <v>田秀军</v>
          </cell>
          <cell r="E59" t="str">
            <v>男</v>
          </cell>
        </row>
        <row r="60">
          <cell r="D60" t="str">
            <v>张月芳</v>
          </cell>
          <cell r="E60" t="str">
            <v>女</v>
          </cell>
        </row>
        <row r="61">
          <cell r="D61" t="str">
            <v>杨彪</v>
          </cell>
          <cell r="E61" t="str">
            <v>男</v>
          </cell>
        </row>
        <row r="62">
          <cell r="D62" t="str">
            <v>罗沙</v>
          </cell>
          <cell r="E62" t="str">
            <v>女</v>
          </cell>
        </row>
        <row r="63">
          <cell r="D63" t="str">
            <v>陈珊珊</v>
          </cell>
          <cell r="E63" t="str">
            <v>女</v>
          </cell>
        </row>
        <row r="64">
          <cell r="D64" t="str">
            <v>朱令茹</v>
          </cell>
          <cell r="E64" t="str">
            <v>女</v>
          </cell>
        </row>
        <row r="65">
          <cell r="D65" t="str">
            <v>刘鹏</v>
          </cell>
          <cell r="E65" t="str">
            <v>男</v>
          </cell>
        </row>
        <row r="66">
          <cell r="D66" t="str">
            <v>侯双</v>
          </cell>
          <cell r="E66" t="str">
            <v>女</v>
          </cell>
        </row>
        <row r="67">
          <cell r="D67" t="str">
            <v>霍鑫</v>
          </cell>
          <cell r="E67" t="str">
            <v>男</v>
          </cell>
        </row>
        <row r="68">
          <cell r="D68" t="str">
            <v>陈雄伟</v>
          </cell>
          <cell r="E68" t="str">
            <v>男</v>
          </cell>
        </row>
        <row r="69">
          <cell r="D69" t="str">
            <v>王松</v>
          </cell>
          <cell r="E69" t="str">
            <v>男</v>
          </cell>
        </row>
        <row r="70">
          <cell r="D70" t="str">
            <v>李姣姣</v>
          </cell>
          <cell r="E70" t="str">
            <v>女</v>
          </cell>
        </row>
        <row r="71">
          <cell r="D71" t="str">
            <v>尚德翠</v>
          </cell>
          <cell r="E71" t="str">
            <v>女</v>
          </cell>
        </row>
        <row r="72">
          <cell r="D72" t="str">
            <v>杨光卫</v>
          </cell>
          <cell r="E72" t="str">
            <v>男</v>
          </cell>
        </row>
        <row r="73">
          <cell r="D73" t="str">
            <v>付江华</v>
          </cell>
          <cell r="E73" t="str">
            <v>男</v>
          </cell>
        </row>
        <row r="74">
          <cell r="D74" t="str">
            <v>唐湘</v>
          </cell>
          <cell r="E74" t="str">
            <v>女</v>
          </cell>
        </row>
        <row r="75">
          <cell r="D75" t="str">
            <v>杨茂南</v>
          </cell>
          <cell r="E75" t="str">
            <v>男</v>
          </cell>
        </row>
        <row r="76">
          <cell r="D76" t="str">
            <v>欧富华</v>
          </cell>
          <cell r="E76" t="str">
            <v>女</v>
          </cell>
        </row>
        <row r="77">
          <cell r="D77" t="str">
            <v>杨仕煜</v>
          </cell>
          <cell r="E77" t="str">
            <v>男</v>
          </cell>
        </row>
        <row r="78">
          <cell r="D78" t="str">
            <v>冷松</v>
          </cell>
          <cell r="E78" t="str">
            <v>男</v>
          </cell>
        </row>
        <row r="79">
          <cell r="D79" t="str">
            <v>熊文丘</v>
          </cell>
          <cell r="E79" t="str">
            <v>男</v>
          </cell>
        </row>
        <row r="80">
          <cell r="D80" t="str">
            <v>陈雪琴</v>
          </cell>
          <cell r="E80" t="str">
            <v>女</v>
          </cell>
        </row>
        <row r="81">
          <cell r="D81" t="str">
            <v>郭凯</v>
          </cell>
          <cell r="E81" t="str">
            <v>男</v>
          </cell>
        </row>
        <row r="82">
          <cell r="D82" t="str">
            <v>代志琴</v>
          </cell>
          <cell r="E82" t="str">
            <v>女</v>
          </cell>
        </row>
        <row r="83">
          <cell r="D83" t="str">
            <v>邓文学</v>
          </cell>
          <cell r="E83" t="str">
            <v>男</v>
          </cell>
        </row>
        <row r="84">
          <cell r="D84" t="str">
            <v>罗留鸿</v>
          </cell>
          <cell r="E84" t="str">
            <v>男</v>
          </cell>
        </row>
        <row r="85">
          <cell r="D85" t="str">
            <v>龙芳荟</v>
          </cell>
          <cell r="E85" t="str">
            <v>女</v>
          </cell>
        </row>
        <row r="86">
          <cell r="D86" t="str">
            <v>张洁</v>
          </cell>
          <cell r="E86" t="str">
            <v>女</v>
          </cell>
        </row>
        <row r="87">
          <cell r="D87" t="str">
            <v>贺猛</v>
          </cell>
          <cell r="E87" t="str">
            <v>男</v>
          </cell>
        </row>
        <row r="88">
          <cell r="D88" t="str">
            <v>孔令伟</v>
          </cell>
          <cell r="E88" t="str">
            <v>男</v>
          </cell>
        </row>
        <row r="89">
          <cell r="D89" t="str">
            <v>伍于彬</v>
          </cell>
          <cell r="E89" t="str">
            <v>女</v>
          </cell>
        </row>
        <row r="90">
          <cell r="D90" t="str">
            <v>石红卫</v>
          </cell>
          <cell r="E90" t="str">
            <v>男</v>
          </cell>
        </row>
        <row r="91">
          <cell r="D91" t="str">
            <v>宋霞</v>
          </cell>
          <cell r="E91" t="str">
            <v>女</v>
          </cell>
        </row>
        <row r="92">
          <cell r="D92" t="str">
            <v>徐义军</v>
          </cell>
          <cell r="E92" t="str">
            <v>男</v>
          </cell>
        </row>
        <row r="93">
          <cell r="D93" t="str">
            <v>梁珍霞</v>
          </cell>
          <cell r="E93" t="str">
            <v>女</v>
          </cell>
        </row>
        <row r="94">
          <cell r="D94" t="str">
            <v>郭银芳</v>
          </cell>
          <cell r="E94" t="str">
            <v>女</v>
          </cell>
        </row>
        <row r="95">
          <cell r="D95" t="str">
            <v>田晓军</v>
          </cell>
          <cell r="E95" t="str">
            <v>男</v>
          </cell>
        </row>
        <row r="96">
          <cell r="D96" t="str">
            <v>蔡静</v>
          </cell>
          <cell r="E96" t="str">
            <v>女</v>
          </cell>
        </row>
        <row r="97">
          <cell r="D97" t="str">
            <v>吴华英</v>
          </cell>
          <cell r="E97" t="str">
            <v>女</v>
          </cell>
        </row>
        <row r="98">
          <cell r="D98" t="str">
            <v>谯昌波</v>
          </cell>
          <cell r="E98" t="str">
            <v>男</v>
          </cell>
        </row>
        <row r="99">
          <cell r="D99" t="str">
            <v>杨剑</v>
          </cell>
          <cell r="E99" t="str">
            <v>女</v>
          </cell>
        </row>
        <row r="100">
          <cell r="D100" t="str">
            <v>莫汝月</v>
          </cell>
          <cell r="E100" t="str">
            <v>女</v>
          </cell>
        </row>
        <row r="101">
          <cell r="D101" t="str">
            <v> 冉伟</v>
          </cell>
          <cell r="E101" t="str">
            <v>男</v>
          </cell>
        </row>
        <row r="102">
          <cell r="D102" t="str">
            <v>杜文婷</v>
          </cell>
          <cell r="E102" t="str">
            <v>女</v>
          </cell>
        </row>
        <row r="103">
          <cell r="D103" t="str">
            <v>王路娟</v>
          </cell>
          <cell r="E103" t="str">
            <v>女</v>
          </cell>
        </row>
        <row r="104">
          <cell r="D104" t="str">
            <v>万磊</v>
          </cell>
          <cell r="E104" t="str">
            <v>男</v>
          </cell>
        </row>
        <row r="105">
          <cell r="D105" t="str">
            <v>谢国友</v>
          </cell>
          <cell r="E105" t="str">
            <v>男</v>
          </cell>
        </row>
        <row r="106">
          <cell r="D106" t="str">
            <v>彭露</v>
          </cell>
          <cell r="E106" t="str">
            <v>女</v>
          </cell>
        </row>
        <row r="107">
          <cell r="D107" t="str">
            <v>蒙康</v>
          </cell>
          <cell r="E107" t="str">
            <v>男</v>
          </cell>
        </row>
        <row r="108">
          <cell r="D108" t="str">
            <v>付慧</v>
          </cell>
          <cell r="E108" t="str">
            <v>女</v>
          </cell>
        </row>
        <row r="109">
          <cell r="D109" t="str">
            <v>杨爱玲</v>
          </cell>
          <cell r="E109" t="str">
            <v>女</v>
          </cell>
        </row>
        <row r="110">
          <cell r="D110" t="str">
            <v>邓航</v>
          </cell>
          <cell r="E110" t="str">
            <v>男</v>
          </cell>
        </row>
        <row r="111">
          <cell r="D111" t="str">
            <v>张慧</v>
          </cell>
          <cell r="E111" t="str">
            <v>女</v>
          </cell>
        </row>
        <row r="112">
          <cell r="D112" t="str">
            <v>朱玲</v>
          </cell>
          <cell r="E112" t="str">
            <v>女</v>
          </cell>
        </row>
        <row r="113">
          <cell r="D113" t="str">
            <v>吴欧欧</v>
          </cell>
          <cell r="E113" t="str">
            <v>女</v>
          </cell>
        </row>
        <row r="114">
          <cell r="D114" t="str">
            <v>周鑫锐</v>
          </cell>
          <cell r="E114" t="str">
            <v>女</v>
          </cell>
        </row>
        <row r="115">
          <cell r="D115" t="str">
            <v>罗红</v>
          </cell>
          <cell r="E115" t="str">
            <v>女</v>
          </cell>
        </row>
        <row r="116">
          <cell r="D116" t="str">
            <v>廖慧婷</v>
          </cell>
          <cell r="E116" t="str">
            <v>女</v>
          </cell>
        </row>
        <row r="117">
          <cell r="D117" t="str">
            <v>张燕</v>
          </cell>
          <cell r="E117" t="str">
            <v>女</v>
          </cell>
        </row>
        <row r="118">
          <cell r="D118" t="str">
            <v>王兴霖</v>
          </cell>
          <cell r="E118" t="str">
            <v>女</v>
          </cell>
        </row>
        <row r="119">
          <cell r="D119" t="str">
            <v>王爽</v>
          </cell>
          <cell r="E119" t="str">
            <v>男</v>
          </cell>
        </row>
        <row r="120">
          <cell r="D120" t="str">
            <v>卢继松</v>
          </cell>
          <cell r="E120" t="str">
            <v>男</v>
          </cell>
        </row>
        <row r="121">
          <cell r="D121" t="str">
            <v>陈梅</v>
          </cell>
          <cell r="E121" t="str">
            <v>女</v>
          </cell>
        </row>
        <row r="122">
          <cell r="D122" t="str">
            <v>莫淑君</v>
          </cell>
          <cell r="E122" t="str">
            <v>女</v>
          </cell>
        </row>
        <row r="123">
          <cell r="D123" t="str">
            <v>袁前程</v>
          </cell>
          <cell r="E123" t="str">
            <v>男</v>
          </cell>
        </row>
        <row r="124">
          <cell r="D124" t="str">
            <v>罗宇洁</v>
          </cell>
          <cell r="E124" t="str">
            <v>女</v>
          </cell>
        </row>
        <row r="125">
          <cell r="D125" t="str">
            <v>安金颖</v>
          </cell>
          <cell r="E125" t="str">
            <v>女</v>
          </cell>
        </row>
        <row r="126">
          <cell r="D126" t="str">
            <v>何鑫</v>
          </cell>
          <cell r="E126" t="str">
            <v>女</v>
          </cell>
        </row>
        <row r="127">
          <cell r="D127" t="str">
            <v>曾美</v>
          </cell>
          <cell r="E127" t="str">
            <v>女</v>
          </cell>
        </row>
        <row r="128">
          <cell r="D128" t="str">
            <v>任毅</v>
          </cell>
          <cell r="E128" t="str">
            <v>男</v>
          </cell>
        </row>
        <row r="129">
          <cell r="D129" t="str">
            <v>周曦</v>
          </cell>
          <cell r="E129" t="str">
            <v>女</v>
          </cell>
        </row>
        <row r="130">
          <cell r="D130" t="str">
            <v>刘华英</v>
          </cell>
          <cell r="E130" t="str">
            <v>女</v>
          </cell>
        </row>
        <row r="131">
          <cell r="D131" t="str">
            <v>陈小倩</v>
          </cell>
          <cell r="E131" t="str">
            <v>女</v>
          </cell>
        </row>
        <row r="132">
          <cell r="D132" t="str">
            <v>邓淑芸</v>
          </cell>
          <cell r="E132" t="str">
            <v>女</v>
          </cell>
        </row>
        <row r="133">
          <cell r="D133" t="str">
            <v>杨宇丽</v>
          </cell>
          <cell r="E133" t="str">
            <v>女</v>
          </cell>
        </row>
        <row r="134">
          <cell r="D134" t="str">
            <v>黄华军</v>
          </cell>
          <cell r="E134" t="str">
            <v>男</v>
          </cell>
        </row>
        <row r="135">
          <cell r="D135" t="str">
            <v>宋晓燕</v>
          </cell>
          <cell r="E135" t="str">
            <v>女</v>
          </cell>
        </row>
        <row r="136">
          <cell r="D136" t="str">
            <v>张洁</v>
          </cell>
          <cell r="E136" t="str">
            <v>女</v>
          </cell>
        </row>
        <row r="137">
          <cell r="D137" t="str">
            <v>娄琴</v>
          </cell>
          <cell r="E137" t="str">
            <v>女</v>
          </cell>
        </row>
        <row r="138">
          <cell r="D138" t="str">
            <v>唐先梅</v>
          </cell>
          <cell r="E138" t="str">
            <v>女</v>
          </cell>
        </row>
        <row r="139">
          <cell r="D139" t="str">
            <v>赵雅迪</v>
          </cell>
          <cell r="E139" t="str">
            <v>女</v>
          </cell>
        </row>
        <row r="140">
          <cell r="D140" t="str">
            <v>向杏</v>
          </cell>
          <cell r="E140" t="str">
            <v>女</v>
          </cell>
        </row>
        <row r="141">
          <cell r="D141" t="str">
            <v>杨秀瑜</v>
          </cell>
          <cell r="E141" t="str">
            <v>男</v>
          </cell>
        </row>
        <row r="142">
          <cell r="D142" t="str">
            <v>王小波</v>
          </cell>
          <cell r="E142" t="str">
            <v>男</v>
          </cell>
        </row>
        <row r="143">
          <cell r="D143" t="str">
            <v>蒲丽</v>
          </cell>
          <cell r="E143" t="str">
            <v>女</v>
          </cell>
        </row>
        <row r="144">
          <cell r="D144" t="str">
            <v>田薇薇</v>
          </cell>
          <cell r="E144" t="str">
            <v>女</v>
          </cell>
        </row>
        <row r="145">
          <cell r="D145" t="str">
            <v>张博思</v>
          </cell>
          <cell r="E145" t="str">
            <v>男</v>
          </cell>
        </row>
        <row r="146">
          <cell r="D146" t="str">
            <v>梁建邦</v>
          </cell>
          <cell r="E146" t="str">
            <v>男</v>
          </cell>
        </row>
        <row r="147">
          <cell r="D147" t="str">
            <v>石玉花</v>
          </cell>
          <cell r="E147" t="str">
            <v>女</v>
          </cell>
        </row>
        <row r="148">
          <cell r="D148" t="str">
            <v>孙斌</v>
          </cell>
          <cell r="E148" t="str">
            <v>男</v>
          </cell>
        </row>
        <row r="149">
          <cell r="D149" t="str">
            <v>杨昌宇</v>
          </cell>
          <cell r="E149" t="str">
            <v>男</v>
          </cell>
        </row>
        <row r="150">
          <cell r="D150" t="str">
            <v>敖江丽</v>
          </cell>
          <cell r="E150" t="str">
            <v>女</v>
          </cell>
        </row>
        <row r="151">
          <cell r="D151" t="str">
            <v>杨莹</v>
          </cell>
          <cell r="E151" t="str">
            <v>女</v>
          </cell>
        </row>
        <row r="152">
          <cell r="D152" t="str">
            <v>龚昌霞</v>
          </cell>
          <cell r="E152" t="str">
            <v>女</v>
          </cell>
        </row>
        <row r="153">
          <cell r="D153" t="str">
            <v>王昌敏</v>
          </cell>
          <cell r="E153" t="str">
            <v>女</v>
          </cell>
        </row>
        <row r="154">
          <cell r="D154" t="str">
            <v>任滢滢</v>
          </cell>
          <cell r="E154" t="str">
            <v>女</v>
          </cell>
        </row>
        <row r="155">
          <cell r="D155" t="str">
            <v>欧阳融</v>
          </cell>
          <cell r="E155" t="str">
            <v>女</v>
          </cell>
        </row>
        <row r="156">
          <cell r="D156" t="str">
            <v>李仕霞</v>
          </cell>
          <cell r="E156" t="str">
            <v>女</v>
          </cell>
        </row>
        <row r="157">
          <cell r="D157" t="str">
            <v>胡云翔</v>
          </cell>
          <cell r="E157" t="str">
            <v>男</v>
          </cell>
        </row>
        <row r="158">
          <cell r="D158" t="str">
            <v>张琴丽</v>
          </cell>
          <cell r="E158" t="str">
            <v>女</v>
          </cell>
        </row>
        <row r="159">
          <cell r="D159" t="str">
            <v>田婷</v>
          </cell>
          <cell r="E159" t="str">
            <v>女</v>
          </cell>
        </row>
        <row r="160">
          <cell r="D160" t="str">
            <v>李小虹</v>
          </cell>
          <cell r="E160" t="str">
            <v>女</v>
          </cell>
        </row>
        <row r="161">
          <cell r="D161" t="str">
            <v>向艺言</v>
          </cell>
          <cell r="E161" t="str">
            <v>女</v>
          </cell>
        </row>
        <row r="162">
          <cell r="D162" t="str">
            <v>杨亚群</v>
          </cell>
          <cell r="E162" t="str">
            <v>女</v>
          </cell>
        </row>
        <row r="163">
          <cell r="D163" t="str">
            <v>杨雪婷</v>
          </cell>
          <cell r="E163" t="str">
            <v>女</v>
          </cell>
        </row>
        <row r="164">
          <cell r="D164" t="str">
            <v>段沛君</v>
          </cell>
          <cell r="E164" t="str">
            <v>女</v>
          </cell>
        </row>
        <row r="165">
          <cell r="D165" t="str">
            <v>范华敏</v>
          </cell>
          <cell r="E165" t="str">
            <v>女</v>
          </cell>
        </row>
        <row r="166">
          <cell r="D166" t="str">
            <v>倪安金</v>
          </cell>
          <cell r="E166" t="str">
            <v>男</v>
          </cell>
        </row>
        <row r="167">
          <cell r="D167" t="str">
            <v>张春</v>
          </cell>
          <cell r="E167" t="str">
            <v>女</v>
          </cell>
        </row>
        <row r="168">
          <cell r="D168" t="str">
            <v>杨芳</v>
          </cell>
          <cell r="E168" t="str">
            <v>女</v>
          </cell>
        </row>
        <row r="169">
          <cell r="D169" t="str">
            <v>李爽</v>
          </cell>
          <cell r="E169" t="str">
            <v>女</v>
          </cell>
        </row>
        <row r="170">
          <cell r="D170" t="str">
            <v>杨婷</v>
          </cell>
          <cell r="E170" t="str">
            <v>女</v>
          </cell>
        </row>
        <row r="171">
          <cell r="D171" t="str">
            <v>蒋佳凤</v>
          </cell>
          <cell r="E171" t="str">
            <v>女</v>
          </cell>
        </row>
        <row r="172">
          <cell r="D172" t="str">
            <v>谭杨帆</v>
          </cell>
          <cell r="E172" t="str">
            <v>男</v>
          </cell>
        </row>
        <row r="173">
          <cell r="D173" t="str">
            <v>覃茂容</v>
          </cell>
          <cell r="E173" t="str">
            <v>女</v>
          </cell>
        </row>
        <row r="174">
          <cell r="D174" t="str">
            <v>谯钦</v>
          </cell>
          <cell r="E174" t="str">
            <v>女</v>
          </cell>
        </row>
        <row r="175">
          <cell r="D175" t="str">
            <v>张陵</v>
          </cell>
          <cell r="E175" t="str">
            <v>女</v>
          </cell>
        </row>
        <row r="176">
          <cell r="D176" t="str">
            <v>曾华珍</v>
          </cell>
          <cell r="E176" t="str">
            <v>女</v>
          </cell>
        </row>
        <row r="177">
          <cell r="D177" t="str">
            <v>王美媛</v>
          </cell>
          <cell r="E177" t="str">
            <v>女</v>
          </cell>
        </row>
        <row r="178">
          <cell r="D178" t="str">
            <v>黄雪姣</v>
          </cell>
          <cell r="E178" t="str">
            <v>女</v>
          </cell>
        </row>
        <row r="179">
          <cell r="D179" t="str">
            <v>杨丽</v>
          </cell>
          <cell r="E179" t="str">
            <v>女</v>
          </cell>
        </row>
        <row r="180">
          <cell r="D180" t="str">
            <v>周芹</v>
          </cell>
          <cell r="E180" t="str">
            <v>女</v>
          </cell>
        </row>
        <row r="181">
          <cell r="D181" t="str">
            <v>郜恒</v>
          </cell>
          <cell r="E181" t="str">
            <v>男</v>
          </cell>
        </row>
        <row r="182">
          <cell r="D182" t="str">
            <v>蔡棚</v>
          </cell>
          <cell r="E182" t="str">
            <v>男</v>
          </cell>
        </row>
        <row r="183">
          <cell r="D183" t="str">
            <v>安婷婷</v>
          </cell>
          <cell r="E183" t="str">
            <v>女</v>
          </cell>
        </row>
        <row r="184">
          <cell r="D184" t="str">
            <v>杨芳</v>
          </cell>
          <cell r="E184" t="str">
            <v>女</v>
          </cell>
        </row>
        <row r="185">
          <cell r="D185" t="str">
            <v>郑伟</v>
          </cell>
          <cell r="E185" t="str">
            <v>男</v>
          </cell>
        </row>
        <row r="186">
          <cell r="D186" t="str">
            <v>王舒泰</v>
          </cell>
          <cell r="E186" t="str">
            <v>女</v>
          </cell>
        </row>
        <row r="187">
          <cell r="D187" t="str">
            <v>冯俊青</v>
          </cell>
          <cell r="E187" t="str">
            <v>男</v>
          </cell>
        </row>
        <row r="188">
          <cell r="D188" t="str">
            <v>史文竹</v>
          </cell>
          <cell r="E188" t="str">
            <v>女</v>
          </cell>
        </row>
        <row r="189">
          <cell r="D189" t="str">
            <v>田湘琼</v>
          </cell>
          <cell r="E189" t="str">
            <v>女</v>
          </cell>
        </row>
        <row r="190">
          <cell r="D190" t="str">
            <v>郭秋云</v>
          </cell>
          <cell r="E190" t="str">
            <v>女</v>
          </cell>
        </row>
        <row r="191">
          <cell r="D191" t="str">
            <v>邢畑畑</v>
          </cell>
          <cell r="E191" t="str">
            <v>女</v>
          </cell>
        </row>
        <row r="192">
          <cell r="D192" t="str">
            <v>高洪</v>
          </cell>
          <cell r="E192" t="str">
            <v>男</v>
          </cell>
        </row>
        <row r="193">
          <cell r="D193" t="str">
            <v>曾清竹</v>
          </cell>
          <cell r="E193" t="str">
            <v>女</v>
          </cell>
        </row>
        <row r="194">
          <cell r="D194" t="str">
            <v>王文帅</v>
          </cell>
          <cell r="E194" t="str">
            <v>男</v>
          </cell>
        </row>
        <row r="195">
          <cell r="D195" t="str">
            <v>杨锐敏</v>
          </cell>
          <cell r="E195" t="str">
            <v>女</v>
          </cell>
        </row>
        <row r="196">
          <cell r="D196" t="str">
            <v>张小烨</v>
          </cell>
          <cell r="E196" t="str">
            <v>女</v>
          </cell>
        </row>
        <row r="197">
          <cell r="D197" t="str">
            <v>饶丹丹</v>
          </cell>
          <cell r="E197" t="str">
            <v>女</v>
          </cell>
        </row>
        <row r="198">
          <cell r="D198" t="str">
            <v>陈银燕</v>
          </cell>
          <cell r="E198" t="str">
            <v>女</v>
          </cell>
        </row>
        <row r="199">
          <cell r="D199" t="str">
            <v>代后勇</v>
          </cell>
          <cell r="E199" t="str">
            <v>男</v>
          </cell>
        </row>
        <row r="200">
          <cell r="D200" t="str">
            <v>杨敏</v>
          </cell>
          <cell r="E200" t="str">
            <v>女</v>
          </cell>
        </row>
        <row r="201">
          <cell r="D201" t="str">
            <v>魏家强</v>
          </cell>
          <cell r="E201" t="str">
            <v>男</v>
          </cell>
        </row>
        <row r="202">
          <cell r="D202" t="str">
            <v>何常青</v>
          </cell>
          <cell r="E202" t="str">
            <v>男</v>
          </cell>
        </row>
        <row r="203">
          <cell r="D203" t="str">
            <v>刘欢</v>
          </cell>
          <cell r="E203" t="str">
            <v>男</v>
          </cell>
        </row>
        <row r="204">
          <cell r="D204" t="str">
            <v>唐素</v>
          </cell>
          <cell r="E204" t="str">
            <v>女</v>
          </cell>
        </row>
        <row r="205">
          <cell r="D205" t="str">
            <v>徐鑫杰</v>
          </cell>
          <cell r="E205" t="str">
            <v>女</v>
          </cell>
        </row>
        <row r="206">
          <cell r="D206" t="str">
            <v>张春艳</v>
          </cell>
          <cell r="E206" t="str">
            <v>女</v>
          </cell>
        </row>
        <row r="207">
          <cell r="D207" t="str">
            <v>袁田田</v>
          </cell>
          <cell r="E207" t="str">
            <v>男</v>
          </cell>
        </row>
        <row r="208">
          <cell r="D208" t="str">
            <v>杨雪钊</v>
          </cell>
          <cell r="E208" t="str">
            <v>女</v>
          </cell>
        </row>
        <row r="209">
          <cell r="D209" t="str">
            <v>蔡瑞雪</v>
          </cell>
          <cell r="E209" t="str">
            <v>女</v>
          </cell>
        </row>
        <row r="210">
          <cell r="D210" t="str">
            <v>陶琴</v>
          </cell>
          <cell r="E210" t="str">
            <v>女</v>
          </cell>
        </row>
        <row r="211">
          <cell r="D211" t="str">
            <v>姚子洋</v>
          </cell>
          <cell r="E211" t="str">
            <v>男</v>
          </cell>
        </row>
        <row r="212">
          <cell r="D212" t="str">
            <v>杨健兰</v>
          </cell>
          <cell r="E212" t="str">
            <v>女</v>
          </cell>
        </row>
        <row r="213">
          <cell r="D213" t="str">
            <v>吴芳玲</v>
          </cell>
          <cell r="E213" t="str">
            <v>女</v>
          </cell>
        </row>
        <row r="214">
          <cell r="D214" t="str">
            <v>刘昂</v>
          </cell>
          <cell r="E214" t="str">
            <v>男</v>
          </cell>
        </row>
        <row r="215">
          <cell r="D215" t="str">
            <v>陈剪琴</v>
          </cell>
          <cell r="E215" t="str">
            <v>女</v>
          </cell>
        </row>
        <row r="216">
          <cell r="D216" t="str">
            <v>杨江妮</v>
          </cell>
          <cell r="E216" t="str">
            <v>女</v>
          </cell>
        </row>
        <row r="217">
          <cell r="D217" t="str">
            <v>刘金香</v>
          </cell>
          <cell r="E217" t="str">
            <v>女</v>
          </cell>
        </row>
        <row r="218">
          <cell r="D218" t="str">
            <v>张腾</v>
          </cell>
          <cell r="E218" t="str">
            <v>男</v>
          </cell>
        </row>
        <row r="219">
          <cell r="D219" t="str">
            <v>吴佳旭</v>
          </cell>
          <cell r="E219" t="str">
            <v>女</v>
          </cell>
        </row>
        <row r="220">
          <cell r="D220" t="str">
            <v>胡萍</v>
          </cell>
          <cell r="E220" t="str">
            <v>女</v>
          </cell>
        </row>
        <row r="221">
          <cell r="D221" t="str">
            <v>李甜甜</v>
          </cell>
          <cell r="E221" t="str">
            <v>女</v>
          </cell>
        </row>
        <row r="222">
          <cell r="D222" t="str">
            <v>袁栋</v>
          </cell>
          <cell r="E222" t="str">
            <v>男</v>
          </cell>
        </row>
        <row r="223">
          <cell r="D223" t="str">
            <v>阳新锋</v>
          </cell>
          <cell r="E223" t="str">
            <v>男</v>
          </cell>
        </row>
        <row r="224">
          <cell r="D224" t="str">
            <v>王珍</v>
          </cell>
          <cell r="E224" t="str">
            <v>女</v>
          </cell>
        </row>
        <row r="225">
          <cell r="D225" t="str">
            <v>吴秋</v>
          </cell>
          <cell r="E225" t="str">
            <v>女</v>
          </cell>
        </row>
        <row r="226">
          <cell r="D226" t="str">
            <v>赵平静</v>
          </cell>
          <cell r="E226" t="str">
            <v>女</v>
          </cell>
        </row>
        <row r="227">
          <cell r="D227" t="str">
            <v>宋永非</v>
          </cell>
          <cell r="E227" t="str">
            <v>男</v>
          </cell>
        </row>
        <row r="228">
          <cell r="D228" t="str">
            <v>姚贵芝</v>
          </cell>
          <cell r="E228" t="str">
            <v>女</v>
          </cell>
        </row>
        <row r="229">
          <cell r="D229" t="str">
            <v>金顺琴</v>
          </cell>
          <cell r="E229" t="str">
            <v>女</v>
          </cell>
        </row>
        <row r="230">
          <cell r="D230" t="str">
            <v>潘秀飞</v>
          </cell>
          <cell r="E230" t="str">
            <v>男</v>
          </cell>
        </row>
        <row r="231">
          <cell r="D231" t="str">
            <v>罗雪芳</v>
          </cell>
          <cell r="E231" t="str">
            <v>女</v>
          </cell>
        </row>
        <row r="232">
          <cell r="D232" t="str">
            <v>汪红友</v>
          </cell>
          <cell r="E232" t="str">
            <v>男</v>
          </cell>
        </row>
        <row r="233">
          <cell r="D233" t="str">
            <v>吴鸿</v>
          </cell>
          <cell r="E233" t="str">
            <v>女</v>
          </cell>
        </row>
        <row r="234">
          <cell r="D234" t="str">
            <v>杨恋</v>
          </cell>
          <cell r="E234" t="str">
            <v>女</v>
          </cell>
        </row>
        <row r="235">
          <cell r="D235" t="str">
            <v>路令</v>
          </cell>
          <cell r="E235" t="str">
            <v>女</v>
          </cell>
        </row>
        <row r="236">
          <cell r="D236" t="str">
            <v>周广</v>
          </cell>
          <cell r="E236" t="str">
            <v>男</v>
          </cell>
        </row>
        <row r="237">
          <cell r="D237" t="str">
            <v>曾令蓉</v>
          </cell>
          <cell r="E237" t="str">
            <v>女</v>
          </cell>
        </row>
        <row r="238">
          <cell r="D238" t="str">
            <v>姜忠飞</v>
          </cell>
          <cell r="E238" t="str">
            <v>男</v>
          </cell>
        </row>
        <row r="239">
          <cell r="D239" t="str">
            <v>朱贵明</v>
          </cell>
          <cell r="E239" t="str">
            <v>男</v>
          </cell>
        </row>
        <row r="240">
          <cell r="D240" t="str">
            <v>陈艺韵</v>
          </cell>
          <cell r="E240" t="str">
            <v>女</v>
          </cell>
        </row>
        <row r="241">
          <cell r="D241" t="str">
            <v>曾过</v>
          </cell>
          <cell r="E241" t="str">
            <v>男</v>
          </cell>
        </row>
        <row r="242">
          <cell r="D242" t="str">
            <v>李国祥</v>
          </cell>
          <cell r="E242" t="str">
            <v>男</v>
          </cell>
        </row>
        <row r="243">
          <cell r="D243" t="str">
            <v>熊恩文</v>
          </cell>
          <cell r="E243" t="str">
            <v>男</v>
          </cell>
        </row>
        <row r="244">
          <cell r="D244" t="str">
            <v>石芹</v>
          </cell>
          <cell r="E244" t="str">
            <v>女</v>
          </cell>
        </row>
        <row r="245">
          <cell r="D245" t="str">
            <v>李玲琳</v>
          </cell>
          <cell r="E245" t="str">
            <v>女</v>
          </cell>
        </row>
        <row r="246">
          <cell r="D246" t="str">
            <v>王鑫敏</v>
          </cell>
          <cell r="E246" t="str">
            <v>女</v>
          </cell>
        </row>
        <row r="247">
          <cell r="D247" t="str">
            <v>杨飞</v>
          </cell>
          <cell r="E247" t="str">
            <v>男</v>
          </cell>
        </row>
        <row r="248">
          <cell r="D248" t="str">
            <v>范前波</v>
          </cell>
          <cell r="E248" t="str">
            <v>男</v>
          </cell>
        </row>
        <row r="249">
          <cell r="D249" t="str">
            <v>任敏</v>
          </cell>
          <cell r="E249" t="str">
            <v>女</v>
          </cell>
        </row>
        <row r="250">
          <cell r="D250" t="str">
            <v>黄普姗</v>
          </cell>
          <cell r="E250" t="str">
            <v>女</v>
          </cell>
        </row>
        <row r="251">
          <cell r="D251" t="str">
            <v>陈兰兰</v>
          </cell>
          <cell r="E251" t="str">
            <v>女</v>
          </cell>
        </row>
        <row r="252">
          <cell r="D252" t="str">
            <v>唐利</v>
          </cell>
          <cell r="E252" t="str">
            <v>男</v>
          </cell>
        </row>
        <row r="253">
          <cell r="D253" t="str">
            <v>蒙泽波</v>
          </cell>
          <cell r="E253" t="str">
            <v>男</v>
          </cell>
        </row>
        <row r="254">
          <cell r="D254" t="str">
            <v>蔡雨航</v>
          </cell>
          <cell r="E254" t="str">
            <v>女</v>
          </cell>
        </row>
        <row r="255">
          <cell r="D255" t="str">
            <v>罗飞</v>
          </cell>
          <cell r="E255" t="str">
            <v>男</v>
          </cell>
        </row>
        <row r="256">
          <cell r="D256" t="str">
            <v>刘敏</v>
          </cell>
          <cell r="E256" t="str">
            <v>女</v>
          </cell>
        </row>
        <row r="257">
          <cell r="D257" t="str">
            <v>李斯卿</v>
          </cell>
          <cell r="E257" t="str">
            <v>女</v>
          </cell>
        </row>
        <row r="258">
          <cell r="D258" t="str">
            <v>罗婧</v>
          </cell>
          <cell r="E258" t="str">
            <v>女</v>
          </cell>
        </row>
        <row r="259">
          <cell r="D259" t="str">
            <v>王清玉</v>
          </cell>
          <cell r="E259" t="str">
            <v>女</v>
          </cell>
        </row>
        <row r="260">
          <cell r="D260" t="str">
            <v>陆承相</v>
          </cell>
          <cell r="E260" t="str">
            <v>男</v>
          </cell>
        </row>
        <row r="261">
          <cell r="D261" t="str">
            <v>何艳</v>
          </cell>
          <cell r="E261" t="str">
            <v>女</v>
          </cell>
        </row>
        <row r="262">
          <cell r="D262" t="str">
            <v>谢静</v>
          </cell>
          <cell r="E262" t="str">
            <v>女</v>
          </cell>
        </row>
        <row r="263">
          <cell r="D263" t="str">
            <v>杨平英</v>
          </cell>
          <cell r="E263" t="str">
            <v>女</v>
          </cell>
        </row>
        <row r="264">
          <cell r="D264" t="str">
            <v>张亚芬</v>
          </cell>
          <cell r="E264" t="str">
            <v>女</v>
          </cell>
        </row>
        <row r="265">
          <cell r="D265" t="str">
            <v>刘磊</v>
          </cell>
          <cell r="E265" t="str">
            <v>男</v>
          </cell>
        </row>
        <row r="266">
          <cell r="D266" t="str">
            <v>游绳绳</v>
          </cell>
          <cell r="E266" t="str">
            <v>女</v>
          </cell>
        </row>
        <row r="267">
          <cell r="D267" t="str">
            <v>张子楠</v>
          </cell>
          <cell r="E267" t="str">
            <v>女</v>
          </cell>
        </row>
        <row r="268">
          <cell r="D268" t="str">
            <v>黄俊</v>
          </cell>
          <cell r="E268" t="str">
            <v>女</v>
          </cell>
        </row>
        <row r="269">
          <cell r="D269" t="str">
            <v>何美霞</v>
          </cell>
          <cell r="E269" t="str">
            <v>女</v>
          </cell>
        </row>
        <row r="270">
          <cell r="D270" t="str">
            <v>何涛</v>
          </cell>
          <cell r="E270" t="str">
            <v>男</v>
          </cell>
        </row>
        <row r="271">
          <cell r="D271" t="str">
            <v>雷小琴</v>
          </cell>
          <cell r="E271" t="str">
            <v>女</v>
          </cell>
        </row>
        <row r="272">
          <cell r="D272" t="str">
            <v>吕辉</v>
          </cell>
          <cell r="E272" t="str">
            <v>男</v>
          </cell>
        </row>
        <row r="273">
          <cell r="D273" t="str">
            <v>彭再琼</v>
          </cell>
          <cell r="E273" t="str">
            <v>女</v>
          </cell>
        </row>
        <row r="274">
          <cell r="D274" t="str">
            <v>黄晓岚</v>
          </cell>
          <cell r="E274" t="str">
            <v>女</v>
          </cell>
        </row>
        <row r="275">
          <cell r="D275" t="str">
            <v>卢朝婷</v>
          </cell>
          <cell r="E275" t="str">
            <v>女</v>
          </cell>
        </row>
        <row r="276">
          <cell r="D276" t="str">
            <v>安福林</v>
          </cell>
          <cell r="E276" t="str">
            <v>男</v>
          </cell>
        </row>
        <row r="277">
          <cell r="D277" t="str">
            <v>骆书园</v>
          </cell>
          <cell r="E277" t="str">
            <v>男</v>
          </cell>
        </row>
        <row r="278">
          <cell r="D278" t="str">
            <v>林仙</v>
          </cell>
          <cell r="E278" t="str">
            <v>女</v>
          </cell>
        </row>
        <row r="279">
          <cell r="D279" t="str">
            <v>干彩艳</v>
          </cell>
          <cell r="E279" t="str">
            <v>女</v>
          </cell>
        </row>
        <row r="280">
          <cell r="D280" t="str">
            <v>何克锐</v>
          </cell>
          <cell r="E280" t="str">
            <v>女</v>
          </cell>
        </row>
        <row r="281">
          <cell r="D281" t="str">
            <v>王丁</v>
          </cell>
          <cell r="E281" t="str">
            <v>男</v>
          </cell>
        </row>
        <row r="282">
          <cell r="D282" t="str">
            <v>肖玉洁</v>
          </cell>
          <cell r="E282" t="str">
            <v>女</v>
          </cell>
        </row>
        <row r="283">
          <cell r="D283" t="str">
            <v>王伟</v>
          </cell>
          <cell r="E283" t="str">
            <v>男</v>
          </cell>
        </row>
        <row r="284">
          <cell r="D284" t="str">
            <v>罗静</v>
          </cell>
          <cell r="E284" t="str">
            <v>女</v>
          </cell>
        </row>
        <row r="285">
          <cell r="D285" t="str">
            <v>王雅雪</v>
          </cell>
          <cell r="E285" t="str">
            <v>女</v>
          </cell>
        </row>
        <row r="286">
          <cell r="D286" t="str">
            <v>郭晴晴</v>
          </cell>
          <cell r="E286" t="str">
            <v>女</v>
          </cell>
        </row>
        <row r="287">
          <cell r="D287" t="str">
            <v>王珊</v>
          </cell>
          <cell r="E287" t="str">
            <v>女</v>
          </cell>
        </row>
        <row r="288">
          <cell r="D288" t="str">
            <v>侯天林</v>
          </cell>
          <cell r="E288" t="str">
            <v>男</v>
          </cell>
        </row>
        <row r="289">
          <cell r="D289" t="str">
            <v>吴亚婷</v>
          </cell>
          <cell r="E289" t="str">
            <v>女</v>
          </cell>
        </row>
        <row r="290">
          <cell r="D290" t="str">
            <v>田琼</v>
          </cell>
          <cell r="E290" t="str">
            <v>女</v>
          </cell>
        </row>
        <row r="291">
          <cell r="D291" t="str">
            <v>韦徐睿骁</v>
          </cell>
          <cell r="E291" t="str">
            <v>男</v>
          </cell>
        </row>
        <row r="292">
          <cell r="D292" t="str">
            <v>吴胜文</v>
          </cell>
          <cell r="E292" t="str">
            <v>男</v>
          </cell>
        </row>
        <row r="293">
          <cell r="D293" t="str">
            <v>李松松</v>
          </cell>
          <cell r="E293" t="str">
            <v>男</v>
          </cell>
        </row>
        <row r="294">
          <cell r="D294" t="str">
            <v>莫昆芳</v>
          </cell>
          <cell r="E294" t="str">
            <v>女</v>
          </cell>
        </row>
        <row r="295">
          <cell r="D295" t="str">
            <v>陈姣</v>
          </cell>
          <cell r="E295" t="str">
            <v>女</v>
          </cell>
        </row>
        <row r="296">
          <cell r="D296" t="str">
            <v>杨芳</v>
          </cell>
          <cell r="E296" t="str">
            <v>女</v>
          </cell>
        </row>
        <row r="297">
          <cell r="D297" t="str">
            <v>陈爱平</v>
          </cell>
          <cell r="E297" t="str">
            <v>女</v>
          </cell>
        </row>
        <row r="298">
          <cell r="D298" t="str">
            <v>谢玥</v>
          </cell>
          <cell r="E298" t="str">
            <v>女</v>
          </cell>
        </row>
        <row r="299">
          <cell r="D299" t="str">
            <v>肖小华</v>
          </cell>
          <cell r="E299" t="str">
            <v>男</v>
          </cell>
        </row>
        <row r="300">
          <cell r="D300" t="str">
            <v>钟艳</v>
          </cell>
          <cell r="E300" t="str">
            <v>女</v>
          </cell>
        </row>
        <row r="301">
          <cell r="D301" t="str">
            <v>游施</v>
          </cell>
          <cell r="E301" t="str">
            <v>女</v>
          </cell>
        </row>
        <row r="302">
          <cell r="D302" t="str">
            <v>施东慧</v>
          </cell>
          <cell r="E302" t="str">
            <v>女</v>
          </cell>
        </row>
        <row r="303">
          <cell r="D303" t="str">
            <v>徐斌</v>
          </cell>
          <cell r="E303" t="str">
            <v>男</v>
          </cell>
        </row>
        <row r="304">
          <cell r="D304" t="str">
            <v>雷永星</v>
          </cell>
          <cell r="E304" t="str">
            <v>男</v>
          </cell>
        </row>
        <row r="305">
          <cell r="D305" t="str">
            <v>吴娅琴</v>
          </cell>
          <cell r="E305" t="str">
            <v>女</v>
          </cell>
        </row>
        <row r="306">
          <cell r="D306" t="str">
            <v>陈冰雨</v>
          </cell>
          <cell r="E306" t="str">
            <v>男</v>
          </cell>
        </row>
        <row r="307">
          <cell r="D307" t="str">
            <v>李思</v>
          </cell>
          <cell r="E307" t="str">
            <v>女</v>
          </cell>
        </row>
        <row r="308">
          <cell r="D308" t="str">
            <v>刘娅</v>
          </cell>
          <cell r="E308" t="str">
            <v>女</v>
          </cell>
        </row>
        <row r="309">
          <cell r="D309" t="str">
            <v>谭楠芳</v>
          </cell>
          <cell r="E309" t="str">
            <v>女</v>
          </cell>
        </row>
        <row r="310">
          <cell r="D310" t="str">
            <v>杨慧</v>
          </cell>
          <cell r="E310" t="str">
            <v>女</v>
          </cell>
        </row>
        <row r="311">
          <cell r="D311" t="str">
            <v>袁小艳</v>
          </cell>
          <cell r="E311" t="str">
            <v>女</v>
          </cell>
        </row>
        <row r="312">
          <cell r="D312" t="str">
            <v>田义敏</v>
          </cell>
          <cell r="E312" t="str">
            <v>女</v>
          </cell>
        </row>
        <row r="313">
          <cell r="D313" t="str">
            <v>蔡贻耒</v>
          </cell>
          <cell r="E313" t="str">
            <v>女</v>
          </cell>
        </row>
        <row r="314">
          <cell r="D314" t="str">
            <v>胥晓婷</v>
          </cell>
          <cell r="E314" t="str">
            <v>女</v>
          </cell>
        </row>
        <row r="315">
          <cell r="D315" t="str">
            <v>潘桃花</v>
          </cell>
          <cell r="E315" t="str">
            <v>女</v>
          </cell>
        </row>
        <row r="316">
          <cell r="D316" t="str">
            <v>王艳</v>
          </cell>
          <cell r="E316" t="str">
            <v>女</v>
          </cell>
        </row>
        <row r="317">
          <cell r="D317" t="str">
            <v>杨怀庶</v>
          </cell>
          <cell r="E317" t="str">
            <v>男</v>
          </cell>
        </row>
        <row r="318">
          <cell r="D318" t="str">
            <v>肖艳玲</v>
          </cell>
          <cell r="E318" t="str">
            <v>女</v>
          </cell>
        </row>
        <row r="319">
          <cell r="D319" t="str">
            <v>蒋慧</v>
          </cell>
          <cell r="E319" t="str">
            <v>女</v>
          </cell>
        </row>
        <row r="320">
          <cell r="D320" t="str">
            <v>周婷婷</v>
          </cell>
          <cell r="E320" t="str">
            <v>女</v>
          </cell>
        </row>
        <row r="321">
          <cell r="D321" t="str">
            <v>石振亚</v>
          </cell>
          <cell r="E321" t="str">
            <v>男</v>
          </cell>
        </row>
        <row r="322">
          <cell r="D322" t="str">
            <v>龚盼琴</v>
          </cell>
          <cell r="E322" t="str">
            <v>女</v>
          </cell>
        </row>
        <row r="323">
          <cell r="D323" t="str">
            <v>刘立新</v>
          </cell>
          <cell r="E323" t="str">
            <v>女</v>
          </cell>
        </row>
        <row r="324">
          <cell r="D324" t="str">
            <v>姚贤雨</v>
          </cell>
          <cell r="E324" t="str">
            <v>男</v>
          </cell>
        </row>
        <row r="325">
          <cell r="D325" t="str">
            <v>付佳宾</v>
          </cell>
          <cell r="E325" t="str">
            <v>女</v>
          </cell>
        </row>
        <row r="326">
          <cell r="D326" t="str">
            <v>张琼</v>
          </cell>
          <cell r="E326" t="str">
            <v>女</v>
          </cell>
        </row>
        <row r="327">
          <cell r="D327" t="str">
            <v>谭林松</v>
          </cell>
          <cell r="E327" t="str">
            <v>男</v>
          </cell>
        </row>
        <row r="328">
          <cell r="D328" t="str">
            <v>王乔芬</v>
          </cell>
          <cell r="E328" t="str">
            <v>女</v>
          </cell>
        </row>
        <row r="329">
          <cell r="D329" t="str">
            <v>颜宇</v>
          </cell>
          <cell r="E329" t="str">
            <v>女</v>
          </cell>
        </row>
        <row r="330">
          <cell r="D330" t="str">
            <v>李广娟</v>
          </cell>
          <cell r="E330" t="str">
            <v>女</v>
          </cell>
        </row>
        <row r="331">
          <cell r="D331" t="str">
            <v>谯雨露</v>
          </cell>
          <cell r="E331" t="str">
            <v>女</v>
          </cell>
        </row>
        <row r="332">
          <cell r="D332" t="str">
            <v>吴真真</v>
          </cell>
          <cell r="E332" t="str">
            <v>女</v>
          </cell>
        </row>
        <row r="333">
          <cell r="D333" t="str">
            <v>李承芳</v>
          </cell>
          <cell r="E333" t="str">
            <v>女</v>
          </cell>
        </row>
        <row r="334">
          <cell r="D334" t="str">
            <v>龙泽义</v>
          </cell>
          <cell r="E334" t="str">
            <v>女</v>
          </cell>
        </row>
        <row r="335">
          <cell r="D335" t="str">
            <v>杨霞</v>
          </cell>
          <cell r="E335" t="str">
            <v>女</v>
          </cell>
        </row>
        <row r="336">
          <cell r="D336" t="str">
            <v>熊丹</v>
          </cell>
          <cell r="E336" t="str">
            <v>女</v>
          </cell>
        </row>
        <row r="337">
          <cell r="D337" t="str">
            <v>田阿娇</v>
          </cell>
          <cell r="E337" t="str">
            <v>女</v>
          </cell>
        </row>
        <row r="338">
          <cell r="D338" t="str">
            <v>高妮群</v>
          </cell>
          <cell r="E338" t="str">
            <v>女</v>
          </cell>
        </row>
        <row r="339">
          <cell r="D339" t="str">
            <v>罗昌霖</v>
          </cell>
          <cell r="E339" t="str">
            <v>男</v>
          </cell>
        </row>
        <row r="340">
          <cell r="D340" t="str">
            <v>王娟</v>
          </cell>
          <cell r="E340" t="str">
            <v>女</v>
          </cell>
        </row>
        <row r="341">
          <cell r="D341" t="str">
            <v>曾佳芳</v>
          </cell>
          <cell r="E341" t="str">
            <v>女</v>
          </cell>
        </row>
        <row r="342">
          <cell r="D342" t="str">
            <v>姚伦刚</v>
          </cell>
          <cell r="E342" t="str">
            <v>男</v>
          </cell>
        </row>
        <row r="343">
          <cell r="D343" t="str">
            <v>陈星</v>
          </cell>
          <cell r="E343" t="str">
            <v>女</v>
          </cell>
        </row>
        <row r="344">
          <cell r="D344" t="str">
            <v>戚秋艳</v>
          </cell>
          <cell r="E344" t="str">
            <v>女</v>
          </cell>
        </row>
        <row r="345">
          <cell r="D345" t="str">
            <v>王丽</v>
          </cell>
          <cell r="E345" t="str">
            <v>女</v>
          </cell>
        </row>
        <row r="346">
          <cell r="D346" t="str">
            <v>龙正坤</v>
          </cell>
          <cell r="E346" t="str">
            <v>男</v>
          </cell>
        </row>
        <row r="347">
          <cell r="D347" t="str">
            <v>毛瑞</v>
          </cell>
          <cell r="E347" t="str">
            <v>女</v>
          </cell>
        </row>
        <row r="348">
          <cell r="D348" t="str">
            <v>谢昆</v>
          </cell>
          <cell r="E348" t="str">
            <v>男</v>
          </cell>
        </row>
        <row r="349">
          <cell r="D349" t="str">
            <v>丁光仁</v>
          </cell>
          <cell r="E349" t="str">
            <v>男</v>
          </cell>
        </row>
        <row r="350">
          <cell r="D350" t="str">
            <v>石砻丰</v>
          </cell>
          <cell r="E350" t="str">
            <v>男</v>
          </cell>
        </row>
        <row r="351">
          <cell r="D351" t="str">
            <v>吴文彬</v>
          </cell>
          <cell r="E351" t="str">
            <v>女</v>
          </cell>
        </row>
        <row r="352">
          <cell r="D352" t="str">
            <v>雷浩</v>
          </cell>
          <cell r="E352" t="str">
            <v>男</v>
          </cell>
        </row>
        <row r="353">
          <cell r="D353" t="str">
            <v>晏莉娟</v>
          </cell>
          <cell r="E353" t="str">
            <v>女</v>
          </cell>
        </row>
        <row r="354">
          <cell r="D354" t="str">
            <v>陈慧月</v>
          </cell>
          <cell r="E354" t="str">
            <v>女</v>
          </cell>
        </row>
        <row r="355">
          <cell r="D355" t="str">
            <v>吴贞伟</v>
          </cell>
          <cell r="E355" t="str">
            <v>男</v>
          </cell>
        </row>
        <row r="356">
          <cell r="D356" t="str">
            <v>杨仁海</v>
          </cell>
          <cell r="E356" t="str">
            <v>男</v>
          </cell>
        </row>
        <row r="357">
          <cell r="D357" t="str">
            <v>田小芬</v>
          </cell>
          <cell r="E357" t="str">
            <v>女</v>
          </cell>
        </row>
        <row r="358">
          <cell r="D358" t="str">
            <v>李东发</v>
          </cell>
          <cell r="E358" t="str">
            <v>男</v>
          </cell>
        </row>
        <row r="359">
          <cell r="D359" t="str">
            <v>邢赛男</v>
          </cell>
          <cell r="E359" t="str">
            <v>女</v>
          </cell>
        </row>
        <row r="360">
          <cell r="D360" t="str">
            <v>喻晓倩</v>
          </cell>
          <cell r="E360" t="str">
            <v>女</v>
          </cell>
        </row>
        <row r="361">
          <cell r="D361" t="str">
            <v>王娅芹</v>
          </cell>
          <cell r="E361" t="str">
            <v>女</v>
          </cell>
        </row>
        <row r="362">
          <cell r="D362" t="str">
            <v>赵莉</v>
          </cell>
          <cell r="E362" t="str">
            <v>女</v>
          </cell>
        </row>
        <row r="363">
          <cell r="D363" t="str">
            <v>陈俊志</v>
          </cell>
          <cell r="E363" t="str">
            <v>男</v>
          </cell>
        </row>
        <row r="364">
          <cell r="D364" t="str">
            <v>王菲</v>
          </cell>
          <cell r="E364" t="str">
            <v>女</v>
          </cell>
        </row>
        <row r="365">
          <cell r="D365" t="str">
            <v>舒子敬</v>
          </cell>
          <cell r="E365" t="str">
            <v>女</v>
          </cell>
        </row>
        <row r="366">
          <cell r="D366" t="str">
            <v>沈湛博</v>
          </cell>
          <cell r="E366" t="str">
            <v>男</v>
          </cell>
        </row>
        <row r="367">
          <cell r="D367" t="str">
            <v>刘进花</v>
          </cell>
          <cell r="E367" t="str">
            <v>女</v>
          </cell>
        </row>
        <row r="368">
          <cell r="D368" t="str">
            <v>欧有兰</v>
          </cell>
          <cell r="E368" t="str">
            <v>女</v>
          </cell>
        </row>
        <row r="369">
          <cell r="D369" t="str">
            <v>安敏</v>
          </cell>
          <cell r="E369" t="str">
            <v>女</v>
          </cell>
        </row>
        <row r="370">
          <cell r="D370" t="str">
            <v>罗洪松</v>
          </cell>
          <cell r="E370" t="str">
            <v>男</v>
          </cell>
        </row>
        <row r="371">
          <cell r="D371" t="str">
            <v>杨倩</v>
          </cell>
          <cell r="E371" t="str">
            <v>女</v>
          </cell>
        </row>
        <row r="372">
          <cell r="D372" t="str">
            <v>吕倩</v>
          </cell>
          <cell r="E372" t="str">
            <v>女</v>
          </cell>
        </row>
        <row r="373">
          <cell r="D373" t="str">
            <v>郑迪双</v>
          </cell>
          <cell r="E373" t="str">
            <v>女</v>
          </cell>
        </row>
        <row r="374">
          <cell r="D374" t="str">
            <v>任甜甜</v>
          </cell>
          <cell r="E374" t="str">
            <v>女</v>
          </cell>
        </row>
        <row r="375">
          <cell r="D375" t="str">
            <v>田伟</v>
          </cell>
          <cell r="E375" t="str">
            <v>男</v>
          </cell>
        </row>
        <row r="376">
          <cell r="D376" t="str">
            <v>冉松</v>
          </cell>
          <cell r="E376" t="str">
            <v>男</v>
          </cell>
        </row>
        <row r="377">
          <cell r="D377" t="str">
            <v>杨佛霞</v>
          </cell>
          <cell r="E377" t="str">
            <v>女</v>
          </cell>
        </row>
        <row r="378">
          <cell r="D378" t="str">
            <v>林微</v>
          </cell>
          <cell r="E378" t="str">
            <v>女</v>
          </cell>
        </row>
        <row r="379">
          <cell r="D379" t="str">
            <v>罗梦玉</v>
          </cell>
          <cell r="E379" t="str">
            <v>女</v>
          </cell>
        </row>
        <row r="380">
          <cell r="D380" t="str">
            <v>田锋</v>
          </cell>
          <cell r="E380" t="str">
            <v>男</v>
          </cell>
        </row>
        <row r="381">
          <cell r="D381" t="str">
            <v>杨佳洵</v>
          </cell>
          <cell r="E381" t="str">
            <v>女</v>
          </cell>
        </row>
        <row r="382">
          <cell r="D382" t="str">
            <v>田仁强</v>
          </cell>
          <cell r="E382" t="str">
            <v>男</v>
          </cell>
        </row>
        <row r="383">
          <cell r="D383" t="str">
            <v>任小丽</v>
          </cell>
          <cell r="E383" t="str">
            <v>女</v>
          </cell>
        </row>
        <row r="384">
          <cell r="D384" t="str">
            <v>杨晓庆</v>
          </cell>
          <cell r="E384" t="str">
            <v>女</v>
          </cell>
        </row>
        <row r="385">
          <cell r="D385" t="str">
            <v>田玉慧</v>
          </cell>
          <cell r="E385" t="str">
            <v>女</v>
          </cell>
        </row>
        <row r="386">
          <cell r="D386" t="str">
            <v>周权</v>
          </cell>
          <cell r="E386" t="str">
            <v>男</v>
          </cell>
        </row>
        <row r="387">
          <cell r="D387" t="str">
            <v>倪春娜</v>
          </cell>
          <cell r="E387" t="str">
            <v>女</v>
          </cell>
        </row>
        <row r="388">
          <cell r="D388" t="str">
            <v>梁飞</v>
          </cell>
          <cell r="E388" t="str">
            <v>女</v>
          </cell>
        </row>
        <row r="389">
          <cell r="D389" t="str">
            <v>许绍祥</v>
          </cell>
          <cell r="E389" t="str">
            <v>男</v>
          </cell>
        </row>
        <row r="390">
          <cell r="D390" t="str">
            <v>杨灵春</v>
          </cell>
          <cell r="E390" t="str">
            <v>女</v>
          </cell>
        </row>
        <row r="391">
          <cell r="D391" t="str">
            <v>吕薇</v>
          </cell>
          <cell r="E391" t="str">
            <v>女</v>
          </cell>
        </row>
        <row r="392">
          <cell r="D392" t="str">
            <v>费熙兰</v>
          </cell>
          <cell r="E392" t="str">
            <v>女</v>
          </cell>
        </row>
        <row r="393">
          <cell r="D393" t="str">
            <v>李丹</v>
          </cell>
          <cell r="E393" t="str">
            <v>女</v>
          </cell>
        </row>
        <row r="394">
          <cell r="D394" t="str">
            <v>王学会</v>
          </cell>
          <cell r="E394" t="str">
            <v>女</v>
          </cell>
        </row>
        <row r="395">
          <cell r="D395" t="str">
            <v>罗俊</v>
          </cell>
          <cell r="E395" t="str">
            <v>男</v>
          </cell>
        </row>
        <row r="396">
          <cell r="D396" t="str">
            <v>刘丽莎</v>
          </cell>
          <cell r="E396" t="str">
            <v>女</v>
          </cell>
        </row>
        <row r="397">
          <cell r="D397" t="str">
            <v>张爱飞</v>
          </cell>
          <cell r="E397" t="str">
            <v>男</v>
          </cell>
        </row>
        <row r="398">
          <cell r="D398" t="str">
            <v>贺林倩</v>
          </cell>
          <cell r="E398" t="str">
            <v>女</v>
          </cell>
        </row>
        <row r="399">
          <cell r="D399" t="str">
            <v>杨剑东</v>
          </cell>
          <cell r="E399" t="str">
            <v>男</v>
          </cell>
        </row>
        <row r="400">
          <cell r="D400" t="str">
            <v>吴勇志</v>
          </cell>
          <cell r="E400" t="str">
            <v>男</v>
          </cell>
        </row>
        <row r="401">
          <cell r="D401" t="str">
            <v>杨丽娟</v>
          </cell>
          <cell r="E401" t="str">
            <v>女</v>
          </cell>
        </row>
        <row r="402">
          <cell r="D402" t="str">
            <v>张忠力</v>
          </cell>
          <cell r="E402" t="str">
            <v>女</v>
          </cell>
        </row>
        <row r="403">
          <cell r="D403" t="str">
            <v>黄俊</v>
          </cell>
          <cell r="E403" t="str">
            <v>男</v>
          </cell>
        </row>
        <row r="404">
          <cell r="D404" t="str">
            <v>杨敏芳</v>
          </cell>
          <cell r="E404" t="str">
            <v>女</v>
          </cell>
        </row>
        <row r="405">
          <cell r="D405" t="str">
            <v>姚梦柯</v>
          </cell>
          <cell r="E405" t="str">
            <v>女</v>
          </cell>
        </row>
        <row r="406">
          <cell r="D406" t="str">
            <v>刘谕</v>
          </cell>
          <cell r="E406" t="str">
            <v>女</v>
          </cell>
        </row>
        <row r="407">
          <cell r="D407" t="str">
            <v>严燕</v>
          </cell>
          <cell r="E407" t="str">
            <v>女</v>
          </cell>
        </row>
        <row r="408">
          <cell r="D408" t="str">
            <v>易梅</v>
          </cell>
          <cell r="E408" t="str">
            <v>女</v>
          </cell>
        </row>
        <row r="409">
          <cell r="D409" t="str">
            <v>陈慧珏</v>
          </cell>
          <cell r="E409" t="str">
            <v>女</v>
          </cell>
        </row>
        <row r="410">
          <cell r="D410" t="str">
            <v>徐琴艳</v>
          </cell>
          <cell r="E410" t="str">
            <v>女</v>
          </cell>
        </row>
        <row r="411">
          <cell r="D411" t="str">
            <v>曹文蓉</v>
          </cell>
          <cell r="E411" t="str">
            <v>女</v>
          </cell>
        </row>
        <row r="412">
          <cell r="D412" t="str">
            <v>陈远善</v>
          </cell>
          <cell r="E412" t="str">
            <v>男</v>
          </cell>
        </row>
        <row r="413">
          <cell r="D413" t="str">
            <v>熊贵</v>
          </cell>
          <cell r="E413" t="str">
            <v>男</v>
          </cell>
        </row>
        <row r="414">
          <cell r="D414" t="str">
            <v>陈芳</v>
          </cell>
          <cell r="E414" t="str">
            <v>女</v>
          </cell>
        </row>
        <row r="415">
          <cell r="D415" t="str">
            <v>刘林林</v>
          </cell>
          <cell r="E415" t="str">
            <v>女</v>
          </cell>
        </row>
        <row r="416">
          <cell r="D416" t="str">
            <v>季科龙</v>
          </cell>
          <cell r="E416" t="str">
            <v>男</v>
          </cell>
        </row>
        <row r="417">
          <cell r="D417" t="str">
            <v>田颖</v>
          </cell>
          <cell r="E417" t="str">
            <v>女</v>
          </cell>
        </row>
        <row r="418">
          <cell r="D418" t="str">
            <v>张艳</v>
          </cell>
          <cell r="E418" t="str">
            <v>女</v>
          </cell>
        </row>
        <row r="419">
          <cell r="D419" t="str">
            <v>毛红芬</v>
          </cell>
          <cell r="E419" t="str">
            <v>女</v>
          </cell>
        </row>
        <row r="420">
          <cell r="D420" t="str">
            <v>蒋博</v>
          </cell>
          <cell r="E420" t="str">
            <v>女</v>
          </cell>
        </row>
        <row r="421">
          <cell r="D421" t="str">
            <v>向锋</v>
          </cell>
          <cell r="E421" t="str">
            <v>男</v>
          </cell>
        </row>
        <row r="422">
          <cell r="D422" t="str">
            <v>赵丹雪</v>
          </cell>
          <cell r="E422" t="str">
            <v>女</v>
          </cell>
        </row>
        <row r="423">
          <cell r="D423" t="str">
            <v>杨雪</v>
          </cell>
          <cell r="E423" t="str">
            <v>女</v>
          </cell>
        </row>
        <row r="424">
          <cell r="D424" t="str">
            <v>黎朵</v>
          </cell>
          <cell r="E424" t="str">
            <v>女</v>
          </cell>
        </row>
        <row r="425">
          <cell r="D425" t="str">
            <v>王政淋</v>
          </cell>
          <cell r="E425" t="str">
            <v>男</v>
          </cell>
        </row>
        <row r="426">
          <cell r="D426" t="str">
            <v>崔叶</v>
          </cell>
          <cell r="E426" t="str">
            <v>女</v>
          </cell>
        </row>
        <row r="427">
          <cell r="D427" t="str">
            <v>张俊雄</v>
          </cell>
          <cell r="E427" t="str">
            <v>男</v>
          </cell>
        </row>
        <row r="428">
          <cell r="D428" t="str">
            <v>姚杨杨</v>
          </cell>
          <cell r="E428" t="str">
            <v>女</v>
          </cell>
        </row>
        <row r="429">
          <cell r="D429" t="str">
            <v>李珊</v>
          </cell>
          <cell r="E429" t="str">
            <v>女</v>
          </cell>
        </row>
        <row r="430">
          <cell r="D430" t="str">
            <v>冯德富</v>
          </cell>
          <cell r="E430" t="str">
            <v>男</v>
          </cell>
        </row>
        <row r="431">
          <cell r="D431" t="str">
            <v>廖虹</v>
          </cell>
          <cell r="E431" t="str">
            <v>女</v>
          </cell>
        </row>
        <row r="432">
          <cell r="D432" t="str">
            <v>田兰慧</v>
          </cell>
          <cell r="E432" t="str">
            <v>女</v>
          </cell>
        </row>
        <row r="433">
          <cell r="D433" t="str">
            <v>肖雅琼</v>
          </cell>
          <cell r="E433" t="str">
            <v>女</v>
          </cell>
        </row>
        <row r="434">
          <cell r="D434" t="str">
            <v>周红艳</v>
          </cell>
          <cell r="E434" t="str">
            <v>女</v>
          </cell>
        </row>
        <row r="435">
          <cell r="D435" t="str">
            <v>黎元龙</v>
          </cell>
          <cell r="E435" t="str">
            <v>男</v>
          </cell>
        </row>
        <row r="436">
          <cell r="D436" t="str">
            <v>杨柳叶</v>
          </cell>
          <cell r="E436" t="str">
            <v>女</v>
          </cell>
        </row>
        <row r="437">
          <cell r="D437" t="str">
            <v>刘利华</v>
          </cell>
          <cell r="E437" t="str">
            <v>女</v>
          </cell>
        </row>
        <row r="438">
          <cell r="D438" t="str">
            <v>杨玉玲</v>
          </cell>
          <cell r="E438" t="str">
            <v>女</v>
          </cell>
        </row>
        <row r="439">
          <cell r="D439" t="str">
            <v>陈闽三</v>
          </cell>
          <cell r="E439" t="str">
            <v>女</v>
          </cell>
        </row>
        <row r="440">
          <cell r="D440" t="str">
            <v>王潘</v>
          </cell>
          <cell r="E440" t="str">
            <v>女</v>
          </cell>
        </row>
        <row r="441">
          <cell r="D441" t="str">
            <v>田娟</v>
          </cell>
          <cell r="E441" t="str">
            <v>女</v>
          </cell>
        </row>
        <row r="442">
          <cell r="D442" t="str">
            <v>廖沁</v>
          </cell>
          <cell r="E442" t="str">
            <v>女</v>
          </cell>
        </row>
        <row r="443">
          <cell r="D443" t="str">
            <v>田纪楠</v>
          </cell>
          <cell r="E443" t="str">
            <v>女</v>
          </cell>
        </row>
        <row r="444">
          <cell r="D444" t="str">
            <v>严芳容</v>
          </cell>
          <cell r="E444" t="str">
            <v>女</v>
          </cell>
        </row>
        <row r="445">
          <cell r="D445" t="str">
            <v>吴鑫</v>
          </cell>
          <cell r="E445" t="str">
            <v>男</v>
          </cell>
        </row>
        <row r="446">
          <cell r="D446" t="str">
            <v>陈柳柳</v>
          </cell>
          <cell r="E446" t="str">
            <v>女</v>
          </cell>
        </row>
        <row r="447">
          <cell r="D447" t="str">
            <v>蔡回利</v>
          </cell>
          <cell r="E447" t="str">
            <v>男</v>
          </cell>
        </row>
        <row r="448">
          <cell r="D448" t="str">
            <v>罗超</v>
          </cell>
          <cell r="E448" t="str">
            <v>男</v>
          </cell>
        </row>
        <row r="449">
          <cell r="D449" t="str">
            <v>吴朝莲</v>
          </cell>
          <cell r="E449" t="str">
            <v>女</v>
          </cell>
        </row>
        <row r="450">
          <cell r="D450" t="str">
            <v>吴昊</v>
          </cell>
          <cell r="E450" t="str">
            <v>男</v>
          </cell>
        </row>
        <row r="451">
          <cell r="D451" t="str">
            <v>黄均凤</v>
          </cell>
          <cell r="E451" t="str">
            <v>女</v>
          </cell>
        </row>
        <row r="452">
          <cell r="D452" t="str">
            <v>杨琳</v>
          </cell>
          <cell r="E452" t="str">
            <v>女</v>
          </cell>
        </row>
        <row r="453">
          <cell r="D453" t="str">
            <v>刘江爱</v>
          </cell>
          <cell r="E453" t="str">
            <v>女</v>
          </cell>
        </row>
        <row r="454">
          <cell r="D454" t="str">
            <v>聂若雯</v>
          </cell>
          <cell r="E454" t="str">
            <v>女</v>
          </cell>
        </row>
        <row r="455">
          <cell r="D455" t="str">
            <v>田爱玲</v>
          </cell>
          <cell r="E455" t="str">
            <v>女</v>
          </cell>
        </row>
        <row r="456">
          <cell r="D456" t="str">
            <v>袁海娅</v>
          </cell>
          <cell r="E456" t="str">
            <v>女</v>
          </cell>
        </row>
        <row r="457">
          <cell r="D457" t="str">
            <v>雷雨</v>
          </cell>
          <cell r="E457" t="str">
            <v>女</v>
          </cell>
        </row>
        <row r="458">
          <cell r="D458" t="str">
            <v>万丽</v>
          </cell>
          <cell r="E458" t="str">
            <v>女</v>
          </cell>
        </row>
        <row r="459">
          <cell r="D459" t="str">
            <v>毛昕宇</v>
          </cell>
          <cell r="E459" t="str">
            <v>男</v>
          </cell>
        </row>
        <row r="460">
          <cell r="D460" t="str">
            <v>杨润</v>
          </cell>
          <cell r="E460" t="str">
            <v>男</v>
          </cell>
        </row>
        <row r="461">
          <cell r="D461" t="str">
            <v>黄浩</v>
          </cell>
          <cell r="E461" t="str">
            <v>男</v>
          </cell>
        </row>
        <row r="462">
          <cell r="D462" t="str">
            <v>田仕燕</v>
          </cell>
          <cell r="E462" t="str">
            <v>男</v>
          </cell>
        </row>
        <row r="463">
          <cell r="D463" t="str">
            <v>张腾亮</v>
          </cell>
          <cell r="E463" t="str">
            <v>男</v>
          </cell>
        </row>
        <row r="464">
          <cell r="D464" t="str">
            <v>赵富才</v>
          </cell>
          <cell r="E464" t="str">
            <v>男</v>
          </cell>
        </row>
        <row r="465">
          <cell r="D465" t="str">
            <v>李红</v>
          </cell>
          <cell r="E465" t="str">
            <v>女</v>
          </cell>
        </row>
        <row r="466">
          <cell r="D466" t="str">
            <v>敖军</v>
          </cell>
          <cell r="E466" t="str">
            <v>男</v>
          </cell>
        </row>
        <row r="467">
          <cell r="D467" t="str">
            <v>田静</v>
          </cell>
          <cell r="E467" t="str">
            <v>男</v>
          </cell>
        </row>
        <row r="468">
          <cell r="D468" t="str">
            <v>舒林榕</v>
          </cell>
          <cell r="E468" t="str">
            <v>女</v>
          </cell>
        </row>
        <row r="469">
          <cell r="D469" t="str">
            <v>冯明</v>
          </cell>
          <cell r="E469" t="str">
            <v>男</v>
          </cell>
        </row>
        <row r="470">
          <cell r="D470" t="str">
            <v>孙孟清</v>
          </cell>
          <cell r="E470" t="str">
            <v>女</v>
          </cell>
        </row>
        <row r="471">
          <cell r="D471" t="str">
            <v>严丹</v>
          </cell>
          <cell r="E471" t="str">
            <v>女</v>
          </cell>
        </row>
        <row r="472">
          <cell r="D472" t="str">
            <v>胡心蕊</v>
          </cell>
          <cell r="E472" t="str">
            <v>女</v>
          </cell>
        </row>
        <row r="473">
          <cell r="D473" t="str">
            <v>冉茂磊</v>
          </cell>
          <cell r="E473" t="str">
            <v>男</v>
          </cell>
        </row>
        <row r="474">
          <cell r="D474" t="str">
            <v>田江兰</v>
          </cell>
          <cell r="E474" t="str">
            <v>女</v>
          </cell>
        </row>
        <row r="475">
          <cell r="D475" t="str">
            <v>刘荣</v>
          </cell>
          <cell r="E475" t="str">
            <v>男</v>
          </cell>
        </row>
        <row r="476">
          <cell r="D476" t="str">
            <v>冉小雪</v>
          </cell>
          <cell r="E476" t="str">
            <v>女</v>
          </cell>
        </row>
        <row r="477">
          <cell r="D477" t="str">
            <v>杨立</v>
          </cell>
          <cell r="E477" t="str">
            <v>女</v>
          </cell>
        </row>
        <row r="478">
          <cell r="D478" t="str">
            <v>叶飞燕</v>
          </cell>
          <cell r="E478" t="str">
            <v>女</v>
          </cell>
        </row>
        <row r="479">
          <cell r="D479" t="str">
            <v>罗冬娅</v>
          </cell>
          <cell r="E479" t="str">
            <v>女</v>
          </cell>
        </row>
        <row r="480">
          <cell r="D480" t="str">
            <v>胡卫</v>
          </cell>
          <cell r="E480" t="str">
            <v>男</v>
          </cell>
        </row>
        <row r="481">
          <cell r="D481" t="str">
            <v>郑加梅</v>
          </cell>
          <cell r="E481" t="str">
            <v>女</v>
          </cell>
        </row>
        <row r="482">
          <cell r="D482" t="str">
            <v>王雅莹</v>
          </cell>
          <cell r="E482" t="str">
            <v>女</v>
          </cell>
        </row>
        <row r="483">
          <cell r="D483" t="str">
            <v>骆丹</v>
          </cell>
          <cell r="E483" t="str">
            <v>女</v>
          </cell>
        </row>
        <row r="484">
          <cell r="D484" t="str">
            <v>胡俊宇</v>
          </cell>
          <cell r="E484" t="str">
            <v>男</v>
          </cell>
        </row>
        <row r="485">
          <cell r="D485" t="str">
            <v>杨美玲</v>
          </cell>
          <cell r="E485" t="str">
            <v>女</v>
          </cell>
        </row>
        <row r="486">
          <cell r="D486" t="str">
            <v>冉丽娟</v>
          </cell>
          <cell r="E486" t="str">
            <v>女</v>
          </cell>
        </row>
        <row r="487">
          <cell r="D487" t="str">
            <v>罗玉琪</v>
          </cell>
          <cell r="E487" t="str">
            <v>女</v>
          </cell>
        </row>
        <row r="488">
          <cell r="D488" t="str">
            <v>龙海燕</v>
          </cell>
          <cell r="E488" t="str">
            <v>女</v>
          </cell>
        </row>
        <row r="489">
          <cell r="D489" t="str">
            <v>安纯洁</v>
          </cell>
          <cell r="E489" t="str">
            <v>女</v>
          </cell>
        </row>
        <row r="490">
          <cell r="D490" t="str">
            <v>王优</v>
          </cell>
          <cell r="E490" t="str">
            <v>女</v>
          </cell>
        </row>
        <row r="491">
          <cell r="D491" t="str">
            <v>龙菲</v>
          </cell>
          <cell r="E491" t="str">
            <v>女</v>
          </cell>
        </row>
        <row r="492">
          <cell r="D492" t="str">
            <v>刘露</v>
          </cell>
          <cell r="E492" t="str">
            <v>女</v>
          </cell>
        </row>
        <row r="493">
          <cell r="D493" t="str">
            <v>罗来平</v>
          </cell>
          <cell r="E493" t="str">
            <v>女</v>
          </cell>
        </row>
        <row r="494">
          <cell r="D494" t="str">
            <v>黄湛邕</v>
          </cell>
          <cell r="E494" t="str">
            <v>男</v>
          </cell>
        </row>
        <row r="495">
          <cell r="D495" t="str">
            <v>覃铭</v>
          </cell>
          <cell r="E495" t="str">
            <v>男</v>
          </cell>
        </row>
        <row r="496">
          <cell r="D496" t="str">
            <v>李金穗</v>
          </cell>
          <cell r="E496" t="str">
            <v>女</v>
          </cell>
        </row>
        <row r="497">
          <cell r="D497" t="str">
            <v>谢明宏</v>
          </cell>
          <cell r="E497" t="str">
            <v>女</v>
          </cell>
        </row>
        <row r="498">
          <cell r="D498" t="str">
            <v>李兴秀</v>
          </cell>
          <cell r="E498" t="str">
            <v>女</v>
          </cell>
        </row>
        <row r="499">
          <cell r="D499" t="str">
            <v>何娇</v>
          </cell>
          <cell r="E499" t="str">
            <v>女</v>
          </cell>
        </row>
        <row r="500">
          <cell r="D500" t="str">
            <v>陈盈熹</v>
          </cell>
          <cell r="E500" t="str">
            <v>女</v>
          </cell>
        </row>
        <row r="501">
          <cell r="D501" t="str">
            <v>邹念</v>
          </cell>
          <cell r="E501" t="str">
            <v>女</v>
          </cell>
        </row>
        <row r="502">
          <cell r="D502" t="str">
            <v>潘国兰</v>
          </cell>
          <cell r="E502" t="str">
            <v>女</v>
          </cell>
        </row>
        <row r="503">
          <cell r="D503" t="str">
            <v>申造</v>
          </cell>
          <cell r="E503" t="str">
            <v>男</v>
          </cell>
        </row>
        <row r="504">
          <cell r="D504" t="str">
            <v>王兆波</v>
          </cell>
          <cell r="E504" t="str">
            <v>男</v>
          </cell>
        </row>
        <row r="505">
          <cell r="D505" t="str">
            <v>黄慧</v>
          </cell>
          <cell r="E505" t="str">
            <v>女</v>
          </cell>
        </row>
        <row r="506">
          <cell r="D506" t="str">
            <v>文顺丽</v>
          </cell>
          <cell r="E506" t="str">
            <v>女</v>
          </cell>
        </row>
        <row r="507">
          <cell r="D507" t="str">
            <v>彭小琴</v>
          </cell>
          <cell r="E507" t="str">
            <v>女</v>
          </cell>
        </row>
        <row r="508">
          <cell r="D508" t="str">
            <v>舒野</v>
          </cell>
          <cell r="E508" t="str">
            <v>女</v>
          </cell>
        </row>
        <row r="509">
          <cell r="D509" t="str">
            <v>左雨丹</v>
          </cell>
          <cell r="E509" t="str">
            <v>女</v>
          </cell>
        </row>
        <row r="510">
          <cell r="D510" t="str">
            <v>王健</v>
          </cell>
          <cell r="E510" t="str">
            <v>男</v>
          </cell>
        </row>
        <row r="511">
          <cell r="D511" t="str">
            <v>舒博智</v>
          </cell>
          <cell r="E511" t="str">
            <v>男</v>
          </cell>
        </row>
        <row r="512">
          <cell r="D512" t="str">
            <v>黄杨</v>
          </cell>
          <cell r="E512" t="str">
            <v>男</v>
          </cell>
        </row>
        <row r="513">
          <cell r="D513" t="str">
            <v>游婷</v>
          </cell>
          <cell r="E513" t="str">
            <v>女</v>
          </cell>
        </row>
        <row r="514">
          <cell r="D514" t="str">
            <v>冉琴</v>
          </cell>
          <cell r="E514" t="str">
            <v>女</v>
          </cell>
        </row>
        <row r="515">
          <cell r="D515" t="str">
            <v>高维维</v>
          </cell>
          <cell r="E515" t="str">
            <v>女</v>
          </cell>
        </row>
        <row r="516">
          <cell r="D516" t="str">
            <v>何腾磊</v>
          </cell>
          <cell r="E516" t="str">
            <v>男</v>
          </cell>
        </row>
        <row r="517">
          <cell r="D517" t="str">
            <v>张念念</v>
          </cell>
          <cell r="E517" t="str">
            <v>女</v>
          </cell>
        </row>
        <row r="518">
          <cell r="D518" t="str">
            <v>冉茂杰</v>
          </cell>
          <cell r="E518" t="str">
            <v>男</v>
          </cell>
        </row>
        <row r="519">
          <cell r="D519" t="str">
            <v>彭晖民</v>
          </cell>
          <cell r="E519" t="str">
            <v>男</v>
          </cell>
        </row>
        <row r="520">
          <cell r="D520" t="str">
            <v>沈小燕</v>
          </cell>
          <cell r="E520" t="str">
            <v>女</v>
          </cell>
        </row>
        <row r="521">
          <cell r="D521" t="str">
            <v>郑志恩</v>
          </cell>
          <cell r="E521" t="str">
            <v>男</v>
          </cell>
        </row>
        <row r="522">
          <cell r="D522" t="str">
            <v>张琴</v>
          </cell>
          <cell r="E522" t="str">
            <v>女</v>
          </cell>
        </row>
        <row r="523">
          <cell r="D523" t="str">
            <v>杨杰</v>
          </cell>
          <cell r="E523" t="str">
            <v>男</v>
          </cell>
        </row>
        <row r="524">
          <cell r="D524" t="str">
            <v>覃佳旭</v>
          </cell>
          <cell r="E524" t="str">
            <v>女</v>
          </cell>
        </row>
        <row r="525">
          <cell r="D525" t="str">
            <v>黄艺红</v>
          </cell>
          <cell r="E525" t="str">
            <v>女</v>
          </cell>
        </row>
        <row r="526">
          <cell r="D526" t="str">
            <v>刘欣</v>
          </cell>
          <cell r="E526" t="str">
            <v>女</v>
          </cell>
        </row>
        <row r="527">
          <cell r="D527" t="str">
            <v>吴云霞</v>
          </cell>
          <cell r="E527" t="str">
            <v>女</v>
          </cell>
        </row>
        <row r="528">
          <cell r="D528" t="str">
            <v>何丹</v>
          </cell>
          <cell r="E528" t="str">
            <v>女</v>
          </cell>
        </row>
        <row r="529">
          <cell r="D529" t="str">
            <v>欧新发</v>
          </cell>
          <cell r="E529" t="str">
            <v>男</v>
          </cell>
        </row>
        <row r="530">
          <cell r="D530" t="str">
            <v>杨佳</v>
          </cell>
          <cell r="E530" t="str">
            <v>女</v>
          </cell>
        </row>
        <row r="531">
          <cell r="D531" t="str">
            <v>谭曦曦</v>
          </cell>
          <cell r="E531" t="str">
            <v>女</v>
          </cell>
        </row>
        <row r="532">
          <cell r="D532" t="str">
            <v>罗健菁</v>
          </cell>
          <cell r="E532" t="str">
            <v>女</v>
          </cell>
        </row>
        <row r="533">
          <cell r="D533" t="str">
            <v>赵相江</v>
          </cell>
          <cell r="E533" t="str">
            <v>男</v>
          </cell>
        </row>
        <row r="534">
          <cell r="D534" t="str">
            <v>冉永刚</v>
          </cell>
          <cell r="E534" t="str">
            <v>男</v>
          </cell>
        </row>
        <row r="535">
          <cell r="D535" t="str">
            <v>冯琴</v>
          </cell>
          <cell r="E535" t="str">
            <v>女</v>
          </cell>
        </row>
        <row r="536">
          <cell r="D536" t="str">
            <v>刘海曦</v>
          </cell>
          <cell r="E536" t="str">
            <v>女</v>
          </cell>
        </row>
        <row r="537">
          <cell r="D537" t="str">
            <v>何进松</v>
          </cell>
          <cell r="E537" t="str">
            <v>男</v>
          </cell>
        </row>
        <row r="538">
          <cell r="D538" t="str">
            <v>刘夏忆</v>
          </cell>
          <cell r="E538" t="str">
            <v>女</v>
          </cell>
        </row>
        <row r="539">
          <cell r="D539" t="str">
            <v>吴小芳</v>
          </cell>
          <cell r="E539" t="str">
            <v>女</v>
          </cell>
        </row>
        <row r="540">
          <cell r="D540" t="str">
            <v>陈小艺</v>
          </cell>
          <cell r="E540" t="str">
            <v>男</v>
          </cell>
        </row>
        <row r="541">
          <cell r="D541" t="str">
            <v>任欢欢</v>
          </cell>
          <cell r="E541" t="str">
            <v>女</v>
          </cell>
        </row>
        <row r="542">
          <cell r="D542" t="str">
            <v>杨祖德</v>
          </cell>
          <cell r="E542" t="str">
            <v>男</v>
          </cell>
        </row>
        <row r="543">
          <cell r="D543" t="str">
            <v>任佳欣</v>
          </cell>
          <cell r="E543" t="str">
            <v>女</v>
          </cell>
        </row>
        <row r="544">
          <cell r="D544" t="str">
            <v>崔丹丹</v>
          </cell>
          <cell r="E544" t="str">
            <v>女</v>
          </cell>
        </row>
        <row r="545">
          <cell r="D545" t="str">
            <v>张联美</v>
          </cell>
          <cell r="E545" t="str">
            <v>女</v>
          </cell>
        </row>
        <row r="546">
          <cell r="D546" t="str">
            <v>杨碧琴</v>
          </cell>
          <cell r="E546" t="str">
            <v>女</v>
          </cell>
        </row>
        <row r="547">
          <cell r="D547" t="str">
            <v>王桃</v>
          </cell>
          <cell r="E547" t="str">
            <v>女</v>
          </cell>
        </row>
        <row r="548">
          <cell r="D548" t="str">
            <v>王治开</v>
          </cell>
          <cell r="E548" t="str">
            <v>男</v>
          </cell>
        </row>
        <row r="549">
          <cell r="D549" t="str">
            <v>肖丹</v>
          </cell>
          <cell r="E549" t="str">
            <v>女</v>
          </cell>
        </row>
        <row r="550">
          <cell r="D550" t="str">
            <v>吴开宇</v>
          </cell>
          <cell r="E550" t="str">
            <v>男</v>
          </cell>
        </row>
        <row r="551">
          <cell r="D551" t="str">
            <v>龙丽</v>
          </cell>
          <cell r="E551" t="str">
            <v>女</v>
          </cell>
        </row>
        <row r="552">
          <cell r="D552" t="str">
            <v>蒋佳烨</v>
          </cell>
          <cell r="E552" t="str">
            <v>女</v>
          </cell>
        </row>
        <row r="553">
          <cell r="D553" t="str">
            <v>勾清</v>
          </cell>
          <cell r="E553" t="str">
            <v>男</v>
          </cell>
        </row>
        <row r="554">
          <cell r="D554" t="str">
            <v>陈冠廷</v>
          </cell>
          <cell r="E554" t="str">
            <v>男</v>
          </cell>
        </row>
        <row r="555">
          <cell r="D555" t="str">
            <v>麻海芬</v>
          </cell>
          <cell r="E555" t="str">
            <v>女</v>
          </cell>
        </row>
        <row r="556">
          <cell r="D556" t="str">
            <v>李治敏</v>
          </cell>
          <cell r="E556" t="str">
            <v>女</v>
          </cell>
        </row>
        <row r="557">
          <cell r="D557" t="str">
            <v>冯东南</v>
          </cell>
          <cell r="E557" t="str">
            <v>女</v>
          </cell>
        </row>
        <row r="558">
          <cell r="D558" t="str">
            <v>唐小迪</v>
          </cell>
          <cell r="E558" t="str">
            <v>女</v>
          </cell>
        </row>
        <row r="559">
          <cell r="D559" t="str">
            <v>田小红</v>
          </cell>
          <cell r="E559" t="str">
            <v>女</v>
          </cell>
        </row>
        <row r="560">
          <cell r="D560" t="str">
            <v>罗涵鎔</v>
          </cell>
          <cell r="E560" t="str">
            <v>女</v>
          </cell>
        </row>
        <row r="561">
          <cell r="D561" t="str">
            <v>王琴</v>
          </cell>
          <cell r="E561" t="str">
            <v>女</v>
          </cell>
        </row>
        <row r="562">
          <cell r="D562" t="str">
            <v>袁娜</v>
          </cell>
          <cell r="E562" t="str">
            <v>女</v>
          </cell>
        </row>
        <row r="563">
          <cell r="D563" t="str">
            <v>裴芝雷</v>
          </cell>
          <cell r="E563" t="str">
            <v>女</v>
          </cell>
        </row>
        <row r="564">
          <cell r="D564" t="str">
            <v>李萍</v>
          </cell>
          <cell r="E564" t="str">
            <v>女</v>
          </cell>
        </row>
        <row r="565">
          <cell r="D565" t="str">
            <v>杨晶</v>
          </cell>
          <cell r="E565" t="str">
            <v>女</v>
          </cell>
        </row>
        <row r="566">
          <cell r="D566" t="str">
            <v>刘伶俐</v>
          </cell>
          <cell r="E566" t="str">
            <v>男</v>
          </cell>
        </row>
        <row r="567">
          <cell r="D567" t="str">
            <v>陈迷</v>
          </cell>
          <cell r="E567" t="str">
            <v>女</v>
          </cell>
        </row>
        <row r="568">
          <cell r="D568" t="str">
            <v>田宇斯</v>
          </cell>
          <cell r="E568" t="str">
            <v>女</v>
          </cell>
        </row>
        <row r="569">
          <cell r="D569" t="str">
            <v>刘海旭</v>
          </cell>
          <cell r="E569" t="str">
            <v>女</v>
          </cell>
        </row>
        <row r="570">
          <cell r="D570" t="str">
            <v>罗升录</v>
          </cell>
          <cell r="E570" t="str">
            <v>女</v>
          </cell>
        </row>
        <row r="571">
          <cell r="D571" t="str">
            <v>马飞娅</v>
          </cell>
          <cell r="E571" t="str">
            <v>女</v>
          </cell>
        </row>
        <row r="572">
          <cell r="D572" t="str">
            <v>王燕</v>
          </cell>
          <cell r="E572" t="str">
            <v>女</v>
          </cell>
        </row>
        <row r="573">
          <cell r="D573" t="str">
            <v>杨喜凯</v>
          </cell>
          <cell r="E573" t="str">
            <v>男</v>
          </cell>
        </row>
        <row r="574">
          <cell r="D574" t="str">
            <v>肖斌</v>
          </cell>
          <cell r="E574" t="str">
            <v>男</v>
          </cell>
        </row>
        <row r="575">
          <cell r="D575" t="str">
            <v>罗婷婷</v>
          </cell>
          <cell r="E575" t="str">
            <v>女</v>
          </cell>
        </row>
        <row r="576">
          <cell r="D576" t="str">
            <v>袁莎</v>
          </cell>
          <cell r="E576" t="str">
            <v>女</v>
          </cell>
        </row>
        <row r="577">
          <cell r="D577" t="str">
            <v>王小康</v>
          </cell>
          <cell r="E577" t="str">
            <v>男</v>
          </cell>
        </row>
        <row r="578">
          <cell r="D578" t="str">
            <v>任江</v>
          </cell>
          <cell r="E578" t="str">
            <v>男</v>
          </cell>
        </row>
        <row r="579">
          <cell r="D579" t="str">
            <v>梅宇</v>
          </cell>
          <cell r="E579" t="str">
            <v>男</v>
          </cell>
        </row>
        <row r="580">
          <cell r="D580" t="str">
            <v>杨斌</v>
          </cell>
          <cell r="E580" t="str">
            <v>男</v>
          </cell>
        </row>
        <row r="581">
          <cell r="D581" t="str">
            <v>文照</v>
          </cell>
          <cell r="E581" t="str">
            <v>男</v>
          </cell>
        </row>
        <row r="582">
          <cell r="D582" t="str">
            <v>杨康洪</v>
          </cell>
          <cell r="E582" t="str">
            <v>男</v>
          </cell>
        </row>
        <row r="583">
          <cell r="D583" t="str">
            <v>周洁洁</v>
          </cell>
          <cell r="E583" t="str">
            <v>女</v>
          </cell>
        </row>
        <row r="584">
          <cell r="D584" t="str">
            <v>吴间姣</v>
          </cell>
          <cell r="E584" t="str">
            <v>女</v>
          </cell>
        </row>
        <row r="585">
          <cell r="D585" t="str">
            <v>张青</v>
          </cell>
          <cell r="E585" t="str">
            <v>女</v>
          </cell>
        </row>
        <row r="586">
          <cell r="D586" t="str">
            <v>简洪武</v>
          </cell>
          <cell r="E586" t="str">
            <v>男</v>
          </cell>
        </row>
        <row r="587">
          <cell r="D587" t="str">
            <v>张萌</v>
          </cell>
          <cell r="E587" t="str">
            <v>女</v>
          </cell>
        </row>
        <row r="588">
          <cell r="D588" t="str">
            <v>杨兰</v>
          </cell>
          <cell r="E588" t="str">
            <v>女</v>
          </cell>
        </row>
        <row r="589">
          <cell r="D589" t="str">
            <v>王晓红</v>
          </cell>
          <cell r="E589" t="str">
            <v>女</v>
          </cell>
        </row>
        <row r="590">
          <cell r="D590" t="str">
            <v>张雪琴</v>
          </cell>
          <cell r="E590" t="str">
            <v>女</v>
          </cell>
        </row>
        <row r="591">
          <cell r="D591" t="str">
            <v>麻慧勇</v>
          </cell>
          <cell r="E591" t="str">
            <v>男</v>
          </cell>
        </row>
        <row r="592">
          <cell r="D592" t="str">
            <v>蒋丹丹</v>
          </cell>
          <cell r="E592" t="str">
            <v>女</v>
          </cell>
        </row>
        <row r="593">
          <cell r="D593" t="str">
            <v>陈石平</v>
          </cell>
          <cell r="E593" t="str">
            <v>男</v>
          </cell>
        </row>
        <row r="594">
          <cell r="D594" t="str">
            <v>周露欣</v>
          </cell>
          <cell r="E594" t="str">
            <v>女</v>
          </cell>
        </row>
        <row r="595">
          <cell r="D595" t="str">
            <v>何小艳</v>
          </cell>
          <cell r="E595" t="str">
            <v>女</v>
          </cell>
        </row>
        <row r="596">
          <cell r="D596" t="str">
            <v>张自杰</v>
          </cell>
          <cell r="E596" t="str">
            <v>男</v>
          </cell>
        </row>
        <row r="597">
          <cell r="D597" t="str">
            <v>杨阳</v>
          </cell>
          <cell r="E597" t="str">
            <v>女</v>
          </cell>
        </row>
        <row r="598">
          <cell r="D598" t="str">
            <v>李芳</v>
          </cell>
          <cell r="E598" t="str">
            <v>女</v>
          </cell>
        </row>
        <row r="599">
          <cell r="D599" t="str">
            <v>赵建群</v>
          </cell>
          <cell r="E599" t="str">
            <v>女</v>
          </cell>
        </row>
        <row r="600">
          <cell r="D600" t="str">
            <v>罗涛</v>
          </cell>
          <cell r="E600" t="str">
            <v>男</v>
          </cell>
        </row>
        <row r="601">
          <cell r="D601" t="str">
            <v>李婷</v>
          </cell>
          <cell r="E601" t="str">
            <v>女</v>
          </cell>
        </row>
        <row r="602">
          <cell r="D602" t="str">
            <v>舒才秀</v>
          </cell>
          <cell r="E602" t="str">
            <v>女</v>
          </cell>
        </row>
        <row r="603">
          <cell r="D603" t="str">
            <v>陈燕</v>
          </cell>
          <cell r="E603" t="str">
            <v>女</v>
          </cell>
        </row>
        <row r="604">
          <cell r="D604" t="str">
            <v>杨交</v>
          </cell>
          <cell r="E604" t="str">
            <v>男</v>
          </cell>
        </row>
        <row r="605">
          <cell r="D605" t="str">
            <v>罗丹</v>
          </cell>
          <cell r="E605" t="str">
            <v>女</v>
          </cell>
        </row>
        <row r="606">
          <cell r="D606" t="str">
            <v>何妍颜</v>
          </cell>
          <cell r="E606" t="str">
            <v>女</v>
          </cell>
        </row>
        <row r="607">
          <cell r="D607" t="str">
            <v>陈娜</v>
          </cell>
          <cell r="E607" t="str">
            <v>女</v>
          </cell>
        </row>
        <row r="608">
          <cell r="D608" t="str">
            <v>李发强</v>
          </cell>
          <cell r="E608" t="str">
            <v>男</v>
          </cell>
        </row>
        <row r="609">
          <cell r="D609" t="str">
            <v>滕静</v>
          </cell>
          <cell r="E609" t="str">
            <v>女</v>
          </cell>
        </row>
        <row r="610">
          <cell r="D610" t="str">
            <v>王先春</v>
          </cell>
          <cell r="E610" t="str">
            <v>男</v>
          </cell>
        </row>
        <row r="611">
          <cell r="D611" t="str">
            <v>韩蓉</v>
          </cell>
          <cell r="E611" t="str">
            <v>女</v>
          </cell>
        </row>
        <row r="612">
          <cell r="D612" t="str">
            <v>陈旭</v>
          </cell>
          <cell r="E612" t="str">
            <v>女</v>
          </cell>
        </row>
        <row r="613">
          <cell r="D613" t="str">
            <v>张春旭</v>
          </cell>
          <cell r="E613" t="str">
            <v>男</v>
          </cell>
        </row>
        <row r="614">
          <cell r="D614" t="str">
            <v>张磊</v>
          </cell>
          <cell r="E614" t="str">
            <v>女</v>
          </cell>
        </row>
        <row r="615">
          <cell r="D615" t="str">
            <v>李紫萌</v>
          </cell>
          <cell r="E615" t="str">
            <v>女</v>
          </cell>
        </row>
        <row r="616">
          <cell r="D616" t="str">
            <v>吴梅</v>
          </cell>
          <cell r="E616" t="str">
            <v>女</v>
          </cell>
        </row>
        <row r="617">
          <cell r="D617" t="str">
            <v>吴常胜</v>
          </cell>
          <cell r="E617" t="str">
            <v>男</v>
          </cell>
        </row>
        <row r="618">
          <cell r="D618" t="str">
            <v>杨欢</v>
          </cell>
          <cell r="E618" t="str">
            <v>女</v>
          </cell>
        </row>
        <row r="619">
          <cell r="D619" t="str">
            <v>瞿波</v>
          </cell>
          <cell r="E619" t="str">
            <v>男</v>
          </cell>
        </row>
        <row r="620">
          <cell r="D620" t="str">
            <v>何琴</v>
          </cell>
          <cell r="E620" t="str">
            <v>女</v>
          </cell>
        </row>
        <row r="621">
          <cell r="D621" t="str">
            <v>龙福荣</v>
          </cell>
          <cell r="E621" t="str">
            <v>女</v>
          </cell>
        </row>
        <row r="622">
          <cell r="D622" t="str">
            <v>赵露</v>
          </cell>
          <cell r="E622" t="str">
            <v>女</v>
          </cell>
        </row>
        <row r="623">
          <cell r="D623" t="str">
            <v>田茂群</v>
          </cell>
          <cell r="E623" t="str">
            <v>女</v>
          </cell>
        </row>
        <row r="624">
          <cell r="D624" t="str">
            <v>李静</v>
          </cell>
          <cell r="E624" t="str">
            <v>女</v>
          </cell>
        </row>
        <row r="625">
          <cell r="D625" t="str">
            <v>何春波</v>
          </cell>
          <cell r="E625" t="str">
            <v>男</v>
          </cell>
        </row>
        <row r="626">
          <cell r="D626" t="str">
            <v>陈琦</v>
          </cell>
          <cell r="E626" t="str">
            <v>女</v>
          </cell>
        </row>
        <row r="627">
          <cell r="D627" t="str">
            <v>王真玉</v>
          </cell>
          <cell r="E627" t="str">
            <v>女</v>
          </cell>
        </row>
        <row r="628">
          <cell r="D628" t="str">
            <v>龙思帆</v>
          </cell>
          <cell r="E628" t="str">
            <v>女</v>
          </cell>
        </row>
        <row r="629">
          <cell r="D629" t="str">
            <v>刘佳莹</v>
          </cell>
          <cell r="E629" t="str">
            <v>女</v>
          </cell>
        </row>
        <row r="630">
          <cell r="D630" t="str">
            <v>陈琴芳</v>
          </cell>
          <cell r="E630" t="str">
            <v>女</v>
          </cell>
        </row>
        <row r="631">
          <cell r="D631" t="str">
            <v>向再林</v>
          </cell>
          <cell r="E631" t="str">
            <v>男</v>
          </cell>
        </row>
        <row r="632">
          <cell r="D632" t="str">
            <v>熊江琴</v>
          </cell>
          <cell r="E632" t="str">
            <v>女</v>
          </cell>
        </row>
        <row r="633">
          <cell r="D633" t="str">
            <v>代姣</v>
          </cell>
          <cell r="E633" t="str">
            <v>女</v>
          </cell>
        </row>
        <row r="634">
          <cell r="D634" t="str">
            <v>田志兰</v>
          </cell>
          <cell r="E634" t="str">
            <v>女</v>
          </cell>
        </row>
        <row r="635">
          <cell r="D635" t="str">
            <v>陈品</v>
          </cell>
          <cell r="E635" t="str">
            <v>男</v>
          </cell>
        </row>
        <row r="636">
          <cell r="D636" t="str">
            <v>刘文婷</v>
          </cell>
          <cell r="E636" t="str">
            <v>女</v>
          </cell>
        </row>
        <row r="637">
          <cell r="D637" t="str">
            <v>顾越</v>
          </cell>
          <cell r="E637" t="str">
            <v>男</v>
          </cell>
        </row>
        <row r="638">
          <cell r="D638" t="str">
            <v>宋祖萍</v>
          </cell>
          <cell r="E638" t="str">
            <v>女</v>
          </cell>
        </row>
        <row r="639">
          <cell r="D639" t="str">
            <v>袁晓峰</v>
          </cell>
          <cell r="E639" t="str">
            <v>男</v>
          </cell>
        </row>
        <row r="640">
          <cell r="D640" t="str">
            <v>龙燕京</v>
          </cell>
          <cell r="E640" t="str">
            <v>女</v>
          </cell>
        </row>
        <row r="641">
          <cell r="D641" t="str">
            <v>王志颖</v>
          </cell>
          <cell r="E641" t="str">
            <v>女</v>
          </cell>
        </row>
        <row r="642">
          <cell r="D642" t="str">
            <v>周洪奎</v>
          </cell>
          <cell r="E642" t="str">
            <v>男</v>
          </cell>
        </row>
        <row r="643">
          <cell r="D643" t="str">
            <v>赵霜飞</v>
          </cell>
          <cell r="E643" t="str">
            <v>女</v>
          </cell>
        </row>
        <row r="644">
          <cell r="D644" t="str">
            <v>杨湖</v>
          </cell>
          <cell r="E644" t="str">
            <v>男</v>
          </cell>
        </row>
        <row r="645">
          <cell r="D645" t="str">
            <v>雷朝慧</v>
          </cell>
          <cell r="E645" t="str">
            <v>女</v>
          </cell>
        </row>
        <row r="646">
          <cell r="D646" t="str">
            <v>龙仙花</v>
          </cell>
          <cell r="E646" t="str">
            <v>女</v>
          </cell>
        </row>
        <row r="647">
          <cell r="D647" t="str">
            <v>张杨</v>
          </cell>
          <cell r="E647" t="str">
            <v>女</v>
          </cell>
        </row>
        <row r="648">
          <cell r="D648" t="str">
            <v>吴芳丽</v>
          </cell>
          <cell r="E648" t="str">
            <v>女</v>
          </cell>
        </row>
        <row r="649">
          <cell r="D649" t="str">
            <v>曾曦煜</v>
          </cell>
          <cell r="E649" t="str">
            <v>男</v>
          </cell>
        </row>
        <row r="650">
          <cell r="D650" t="str">
            <v>苏江</v>
          </cell>
          <cell r="E650" t="str">
            <v>男</v>
          </cell>
        </row>
        <row r="651">
          <cell r="D651" t="str">
            <v>安素鹃</v>
          </cell>
          <cell r="E651" t="str">
            <v>女</v>
          </cell>
        </row>
        <row r="652">
          <cell r="D652" t="str">
            <v>裴倩</v>
          </cell>
          <cell r="E652" t="str">
            <v>女</v>
          </cell>
        </row>
        <row r="653">
          <cell r="D653" t="str">
            <v>杨倩</v>
          </cell>
          <cell r="E653" t="str">
            <v>女</v>
          </cell>
        </row>
        <row r="654">
          <cell r="D654" t="str">
            <v>杨光胜</v>
          </cell>
          <cell r="E654" t="str">
            <v>男</v>
          </cell>
        </row>
        <row r="655">
          <cell r="D655" t="str">
            <v>周苗苗</v>
          </cell>
          <cell r="E655" t="str">
            <v>女</v>
          </cell>
        </row>
        <row r="656">
          <cell r="D656" t="str">
            <v>严妍</v>
          </cell>
          <cell r="E656" t="str">
            <v>女</v>
          </cell>
        </row>
        <row r="657">
          <cell r="D657" t="str">
            <v>文南一</v>
          </cell>
          <cell r="E657" t="str">
            <v>女</v>
          </cell>
        </row>
        <row r="658">
          <cell r="D658" t="str">
            <v>刘露</v>
          </cell>
          <cell r="E658" t="str">
            <v>女</v>
          </cell>
        </row>
        <row r="659">
          <cell r="D659" t="str">
            <v>王再蓉</v>
          </cell>
          <cell r="E659" t="str">
            <v>女</v>
          </cell>
        </row>
        <row r="660">
          <cell r="D660" t="str">
            <v>田佳佳</v>
          </cell>
          <cell r="E660" t="str">
            <v>女</v>
          </cell>
        </row>
        <row r="661">
          <cell r="D661" t="str">
            <v>杨珊</v>
          </cell>
          <cell r="E661" t="str">
            <v>女</v>
          </cell>
        </row>
        <row r="662">
          <cell r="D662" t="str">
            <v>杨涛</v>
          </cell>
          <cell r="E662" t="str">
            <v>男</v>
          </cell>
        </row>
        <row r="663">
          <cell r="D663" t="str">
            <v>刘弦</v>
          </cell>
          <cell r="E663" t="str">
            <v>女</v>
          </cell>
        </row>
        <row r="664">
          <cell r="D664" t="str">
            <v>杨秀琴</v>
          </cell>
          <cell r="E664" t="str">
            <v>女</v>
          </cell>
        </row>
        <row r="665">
          <cell r="D665" t="str">
            <v>陈昊</v>
          </cell>
          <cell r="E665" t="str">
            <v>男</v>
          </cell>
        </row>
        <row r="666">
          <cell r="D666" t="str">
            <v>田立鹤</v>
          </cell>
          <cell r="E666" t="str">
            <v>女</v>
          </cell>
        </row>
        <row r="667">
          <cell r="D667" t="str">
            <v>田旭芳</v>
          </cell>
          <cell r="E667" t="str">
            <v>女</v>
          </cell>
        </row>
        <row r="668">
          <cell r="D668" t="str">
            <v>周敏</v>
          </cell>
          <cell r="E668" t="str">
            <v>女</v>
          </cell>
        </row>
        <row r="669">
          <cell r="D669" t="str">
            <v>张欣欣</v>
          </cell>
          <cell r="E669" t="str">
            <v>女</v>
          </cell>
        </row>
        <row r="670">
          <cell r="D670" t="str">
            <v>谢秀凤</v>
          </cell>
          <cell r="E670" t="str">
            <v>女</v>
          </cell>
        </row>
        <row r="671">
          <cell r="D671" t="str">
            <v>孙丽斯</v>
          </cell>
          <cell r="E671" t="str">
            <v>女</v>
          </cell>
        </row>
        <row r="672">
          <cell r="D672" t="str">
            <v>田秋芬</v>
          </cell>
          <cell r="E672" t="str">
            <v>女</v>
          </cell>
        </row>
        <row r="673">
          <cell r="D673" t="str">
            <v>郭嘉沁</v>
          </cell>
          <cell r="E673" t="str">
            <v>女</v>
          </cell>
        </row>
        <row r="674">
          <cell r="D674" t="str">
            <v>袁叶</v>
          </cell>
          <cell r="E674" t="str">
            <v>女</v>
          </cell>
        </row>
        <row r="675">
          <cell r="D675" t="str">
            <v>罗鹏</v>
          </cell>
          <cell r="E675" t="str">
            <v>女</v>
          </cell>
        </row>
        <row r="676">
          <cell r="D676" t="str">
            <v>石刚</v>
          </cell>
          <cell r="E676" t="str">
            <v>男</v>
          </cell>
        </row>
        <row r="677">
          <cell r="D677" t="str">
            <v>凡鹏</v>
          </cell>
          <cell r="E677" t="str">
            <v>男</v>
          </cell>
        </row>
        <row r="678">
          <cell r="D678" t="str">
            <v>杨芳</v>
          </cell>
          <cell r="E678" t="str">
            <v>女</v>
          </cell>
        </row>
        <row r="679">
          <cell r="D679" t="str">
            <v>罗仕刚</v>
          </cell>
          <cell r="E679" t="str">
            <v>男</v>
          </cell>
        </row>
        <row r="680">
          <cell r="D680" t="str">
            <v>袁姣</v>
          </cell>
          <cell r="E680" t="str">
            <v>女</v>
          </cell>
        </row>
        <row r="681">
          <cell r="D681" t="str">
            <v>陈宗斌</v>
          </cell>
          <cell r="E681" t="str">
            <v>男</v>
          </cell>
        </row>
        <row r="682">
          <cell r="D682" t="str">
            <v>龙胜</v>
          </cell>
          <cell r="E682" t="str">
            <v>男</v>
          </cell>
        </row>
        <row r="683">
          <cell r="D683" t="str">
            <v>杜娟</v>
          </cell>
          <cell r="E683" t="str">
            <v>女</v>
          </cell>
        </row>
        <row r="684">
          <cell r="D684" t="str">
            <v>朱万琴</v>
          </cell>
          <cell r="E684" t="str">
            <v>女</v>
          </cell>
        </row>
        <row r="685">
          <cell r="D685" t="str">
            <v>安再旭</v>
          </cell>
          <cell r="E685" t="str">
            <v>男</v>
          </cell>
        </row>
        <row r="686">
          <cell r="D686" t="str">
            <v>汪玲</v>
          </cell>
          <cell r="E686" t="str">
            <v>女</v>
          </cell>
        </row>
        <row r="687">
          <cell r="D687" t="str">
            <v>代政浩</v>
          </cell>
          <cell r="E687" t="str">
            <v>男</v>
          </cell>
        </row>
        <row r="688">
          <cell r="D688" t="str">
            <v>伍金晶</v>
          </cell>
          <cell r="E688" t="str">
            <v>女</v>
          </cell>
        </row>
        <row r="689">
          <cell r="D689" t="str">
            <v>杨冬梅</v>
          </cell>
          <cell r="E689" t="str">
            <v>女</v>
          </cell>
        </row>
        <row r="690">
          <cell r="D690" t="str">
            <v>何梅梅</v>
          </cell>
          <cell r="E690" t="str">
            <v>女</v>
          </cell>
        </row>
        <row r="691">
          <cell r="D691" t="str">
            <v>黄宝飞</v>
          </cell>
          <cell r="E691" t="str">
            <v>女</v>
          </cell>
        </row>
        <row r="692">
          <cell r="D692" t="str">
            <v>龙来凤</v>
          </cell>
          <cell r="E692" t="str">
            <v>女</v>
          </cell>
        </row>
        <row r="693">
          <cell r="D693" t="str">
            <v>卢丹</v>
          </cell>
          <cell r="E693" t="str">
            <v>女</v>
          </cell>
        </row>
        <row r="694">
          <cell r="D694" t="str">
            <v>黄婵</v>
          </cell>
          <cell r="E694" t="str">
            <v>女</v>
          </cell>
        </row>
        <row r="695">
          <cell r="D695" t="str">
            <v>李玲</v>
          </cell>
          <cell r="E695" t="str">
            <v>女</v>
          </cell>
        </row>
        <row r="696">
          <cell r="D696" t="str">
            <v>龙璇</v>
          </cell>
          <cell r="E696" t="str">
            <v>女</v>
          </cell>
        </row>
        <row r="697">
          <cell r="D697" t="str">
            <v>张娇</v>
          </cell>
          <cell r="E697" t="str">
            <v>女</v>
          </cell>
        </row>
        <row r="698">
          <cell r="D698" t="str">
            <v>廖文琴</v>
          </cell>
          <cell r="E698" t="str">
            <v>女</v>
          </cell>
        </row>
        <row r="699">
          <cell r="D699" t="str">
            <v>刘昌辉</v>
          </cell>
          <cell r="E699" t="str">
            <v>男</v>
          </cell>
        </row>
        <row r="700">
          <cell r="D700" t="str">
            <v>任鹏</v>
          </cell>
          <cell r="E700" t="str">
            <v>男</v>
          </cell>
        </row>
        <row r="701">
          <cell r="D701" t="str">
            <v>左飞</v>
          </cell>
          <cell r="E701" t="str">
            <v>女</v>
          </cell>
        </row>
        <row r="702">
          <cell r="D702" t="str">
            <v>莫小慧</v>
          </cell>
          <cell r="E702" t="str">
            <v>女</v>
          </cell>
        </row>
        <row r="703">
          <cell r="D703" t="str">
            <v>刘丽芳</v>
          </cell>
          <cell r="E703" t="str">
            <v>女</v>
          </cell>
        </row>
        <row r="704">
          <cell r="D704" t="str">
            <v>梁宗会</v>
          </cell>
          <cell r="E704" t="str">
            <v>男</v>
          </cell>
        </row>
        <row r="705">
          <cell r="D705" t="str">
            <v>时佳</v>
          </cell>
          <cell r="E705" t="str">
            <v>女</v>
          </cell>
        </row>
        <row r="706">
          <cell r="D706" t="str">
            <v>郑家家</v>
          </cell>
          <cell r="E706" t="str">
            <v>女</v>
          </cell>
        </row>
        <row r="707">
          <cell r="D707" t="str">
            <v>冷俊</v>
          </cell>
          <cell r="E707" t="str">
            <v>男</v>
          </cell>
        </row>
        <row r="708">
          <cell r="D708" t="str">
            <v>冉雪燕</v>
          </cell>
          <cell r="E708" t="str">
            <v>女</v>
          </cell>
        </row>
        <row r="709">
          <cell r="D709" t="str">
            <v>杨华东</v>
          </cell>
          <cell r="E709" t="str">
            <v>男</v>
          </cell>
        </row>
        <row r="710">
          <cell r="D710" t="str">
            <v>彭琴波</v>
          </cell>
          <cell r="E710" t="str">
            <v>男</v>
          </cell>
        </row>
        <row r="711">
          <cell r="D711" t="str">
            <v>陈敏</v>
          </cell>
          <cell r="E711" t="str">
            <v>女</v>
          </cell>
        </row>
        <row r="712">
          <cell r="D712" t="str">
            <v>贺燕</v>
          </cell>
          <cell r="E712" t="str">
            <v>女</v>
          </cell>
        </row>
        <row r="713">
          <cell r="D713" t="str">
            <v>黎含</v>
          </cell>
          <cell r="E713" t="str">
            <v>女</v>
          </cell>
        </row>
        <row r="714">
          <cell r="D714" t="str">
            <v>张琼</v>
          </cell>
          <cell r="E714" t="str">
            <v>女</v>
          </cell>
        </row>
        <row r="715">
          <cell r="D715" t="str">
            <v>刘旭红</v>
          </cell>
          <cell r="E715" t="str">
            <v>女</v>
          </cell>
        </row>
        <row r="716">
          <cell r="D716" t="str">
            <v>李升香</v>
          </cell>
          <cell r="E716" t="str">
            <v>女</v>
          </cell>
        </row>
        <row r="717">
          <cell r="D717" t="str">
            <v>肖访访</v>
          </cell>
          <cell r="E717" t="str">
            <v>女</v>
          </cell>
        </row>
        <row r="718">
          <cell r="D718" t="str">
            <v>毛倩</v>
          </cell>
          <cell r="E718" t="str">
            <v>女</v>
          </cell>
        </row>
        <row r="719">
          <cell r="D719" t="str">
            <v>龙晶</v>
          </cell>
          <cell r="E719" t="str">
            <v>女</v>
          </cell>
        </row>
        <row r="720">
          <cell r="D720" t="str">
            <v>陈洁儒</v>
          </cell>
          <cell r="E720" t="str">
            <v>女</v>
          </cell>
        </row>
        <row r="721">
          <cell r="D721" t="str">
            <v>张冲</v>
          </cell>
          <cell r="E721" t="str">
            <v>男</v>
          </cell>
        </row>
        <row r="722">
          <cell r="D722" t="str">
            <v>曹路情</v>
          </cell>
          <cell r="E722" t="str">
            <v>女</v>
          </cell>
        </row>
        <row r="723">
          <cell r="D723" t="str">
            <v>张卿凤</v>
          </cell>
          <cell r="E723" t="str">
            <v>女</v>
          </cell>
        </row>
        <row r="724">
          <cell r="D724" t="str">
            <v>侯星星</v>
          </cell>
          <cell r="E724" t="str">
            <v>女</v>
          </cell>
        </row>
        <row r="725">
          <cell r="D725" t="str">
            <v>张娇娇</v>
          </cell>
          <cell r="E725" t="str">
            <v>女</v>
          </cell>
        </row>
        <row r="726">
          <cell r="D726" t="str">
            <v>何明华</v>
          </cell>
          <cell r="E726" t="str">
            <v>男</v>
          </cell>
        </row>
        <row r="727">
          <cell r="D727" t="str">
            <v>安枝娜</v>
          </cell>
          <cell r="E727" t="str">
            <v>女</v>
          </cell>
        </row>
        <row r="728">
          <cell r="D728" t="str">
            <v>朱德志</v>
          </cell>
          <cell r="E728" t="str">
            <v>男</v>
          </cell>
        </row>
        <row r="729">
          <cell r="D729" t="str">
            <v>张惓</v>
          </cell>
          <cell r="E729" t="str">
            <v>男</v>
          </cell>
        </row>
        <row r="730">
          <cell r="D730" t="str">
            <v>陈芳</v>
          </cell>
          <cell r="E730" t="str">
            <v>女</v>
          </cell>
        </row>
        <row r="731">
          <cell r="D731" t="str">
            <v>梅丽娇</v>
          </cell>
          <cell r="E731" t="str">
            <v>女</v>
          </cell>
        </row>
        <row r="732">
          <cell r="D732" t="str">
            <v>王娅</v>
          </cell>
          <cell r="E732" t="str">
            <v>女</v>
          </cell>
        </row>
        <row r="733">
          <cell r="D733" t="str">
            <v>江济坤</v>
          </cell>
          <cell r="E733" t="str">
            <v>男</v>
          </cell>
        </row>
        <row r="734">
          <cell r="D734" t="str">
            <v>田景芳</v>
          </cell>
          <cell r="E734" t="str">
            <v>女</v>
          </cell>
        </row>
        <row r="735">
          <cell r="D735" t="str">
            <v>江漪</v>
          </cell>
          <cell r="E735" t="str">
            <v>女</v>
          </cell>
        </row>
        <row r="736">
          <cell r="D736" t="str">
            <v>田江兰</v>
          </cell>
          <cell r="E736" t="str">
            <v>女</v>
          </cell>
        </row>
        <row r="737">
          <cell r="D737" t="str">
            <v>赵芳</v>
          </cell>
          <cell r="E737" t="str">
            <v>女</v>
          </cell>
        </row>
        <row r="738">
          <cell r="D738" t="str">
            <v>田敏</v>
          </cell>
          <cell r="E738" t="str">
            <v>女</v>
          </cell>
        </row>
        <row r="739">
          <cell r="D739" t="str">
            <v>邓仁香</v>
          </cell>
          <cell r="E739" t="str">
            <v>女</v>
          </cell>
        </row>
        <row r="740">
          <cell r="D740" t="str">
            <v>杨小凤</v>
          </cell>
          <cell r="E740" t="str">
            <v>女</v>
          </cell>
        </row>
        <row r="741">
          <cell r="D741" t="str">
            <v>高玉梅</v>
          </cell>
          <cell r="E741" t="str">
            <v>女</v>
          </cell>
        </row>
        <row r="742">
          <cell r="D742" t="str">
            <v>符锦平</v>
          </cell>
          <cell r="E742" t="str">
            <v>男</v>
          </cell>
        </row>
        <row r="743">
          <cell r="D743" t="str">
            <v>冯水情</v>
          </cell>
          <cell r="E743" t="str">
            <v>女</v>
          </cell>
        </row>
        <row r="744">
          <cell r="D744" t="str">
            <v>付钊林</v>
          </cell>
          <cell r="E744" t="str">
            <v>女</v>
          </cell>
        </row>
        <row r="745">
          <cell r="D745" t="str">
            <v>黄凯</v>
          </cell>
          <cell r="E745" t="str">
            <v>男</v>
          </cell>
        </row>
        <row r="746">
          <cell r="D746" t="str">
            <v>吴东</v>
          </cell>
          <cell r="E746" t="str">
            <v>男</v>
          </cell>
        </row>
        <row r="747">
          <cell r="D747" t="str">
            <v>姚雪</v>
          </cell>
          <cell r="E747" t="str">
            <v>女</v>
          </cell>
        </row>
        <row r="748">
          <cell r="D748" t="str">
            <v>张丽娟</v>
          </cell>
          <cell r="E748" t="str">
            <v>女</v>
          </cell>
        </row>
        <row r="749">
          <cell r="D749" t="str">
            <v>李蓉</v>
          </cell>
          <cell r="E749" t="str">
            <v>女</v>
          </cell>
        </row>
        <row r="750">
          <cell r="D750" t="str">
            <v>杨城林</v>
          </cell>
          <cell r="E750" t="str">
            <v>女</v>
          </cell>
        </row>
        <row r="751">
          <cell r="D751" t="str">
            <v>李艳红</v>
          </cell>
          <cell r="E751" t="str">
            <v>女</v>
          </cell>
        </row>
        <row r="752">
          <cell r="D752" t="str">
            <v>兰亮东</v>
          </cell>
          <cell r="E752" t="str">
            <v>男</v>
          </cell>
        </row>
        <row r="753">
          <cell r="D753" t="str">
            <v>杨学嫚</v>
          </cell>
          <cell r="E753" t="str">
            <v>女</v>
          </cell>
        </row>
        <row r="754">
          <cell r="D754" t="str">
            <v>邹露露</v>
          </cell>
          <cell r="E754" t="str">
            <v>男</v>
          </cell>
        </row>
        <row r="755">
          <cell r="D755" t="str">
            <v>唐虎</v>
          </cell>
          <cell r="E755" t="str">
            <v>男</v>
          </cell>
        </row>
        <row r="756">
          <cell r="D756" t="str">
            <v>冯丽</v>
          </cell>
          <cell r="E756" t="str">
            <v>女</v>
          </cell>
        </row>
        <row r="757">
          <cell r="D757" t="str">
            <v>莫志伟</v>
          </cell>
          <cell r="E757" t="str">
            <v>男</v>
          </cell>
        </row>
        <row r="758">
          <cell r="D758" t="str">
            <v>王丹</v>
          </cell>
          <cell r="E758" t="str">
            <v>女</v>
          </cell>
        </row>
        <row r="759">
          <cell r="D759" t="str">
            <v>马攀攀</v>
          </cell>
          <cell r="E759" t="str">
            <v>男</v>
          </cell>
        </row>
        <row r="760">
          <cell r="D760" t="str">
            <v>田夏萌</v>
          </cell>
          <cell r="E760" t="str">
            <v>女</v>
          </cell>
        </row>
        <row r="761">
          <cell r="D761" t="str">
            <v>蒋家才</v>
          </cell>
          <cell r="E761" t="str">
            <v>男</v>
          </cell>
        </row>
        <row r="762">
          <cell r="D762" t="str">
            <v>彭雪</v>
          </cell>
          <cell r="E762" t="str">
            <v>女</v>
          </cell>
        </row>
        <row r="763">
          <cell r="D763" t="str">
            <v>黄雪银</v>
          </cell>
          <cell r="E763" t="str">
            <v>女</v>
          </cell>
        </row>
        <row r="764">
          <cell r="D764" t="str">
            <v>姚佳村</v>
          </cell>
          <cell r="E764" t="str">
            <v>女</v>
          </cell>
        </row>
        <row r="765">
          <cell r="D765" t="str">
            <v>侯泽正</v>
          </cell>
          <cell r="E765" t="str">
            <v>男</v>
          </cell>
        </row>
        <row r="766">
          <cell r="D766" t="str">
            <v>周文媛</v>
          </cell>
          <cell r="E766" t="str">
            <v>女</v>
          </cell>
        </row>
        <row r="767">
          <cell r="D767" t="str">
            <v>徐敏</v>
          </cell>
          <cell r="E767" t="str">
            <v>女</v>
          </cell>
        </row>
        <row r="768">
          <cell r="D768" t="str">
            <v>利昌锦</v>
          </cell>
          <cell r="E768" t="str">
            <v>男</v>
          </cell>
        </row>
        <row r="769">
          <cell r="D769" t="str">
            <v>吴雪</v>
          </cell>
          <cell r="E769" t="str">
            <v>女</v>
          </cell>
        </row>
        <row r="770">
          <cell r="D770" t="str">
            <v>肖箐杉</v>
          </cell>
          <cell r="E770" t="str">
            <v>女</v>
          </cell>
        </row>
        <row r="771">
          <cell r="D771" t="str">
            <v>陈娜</v>
          </cell>
          <cell r="E771" t="str">
            <v>女</v>
          </cell>
        </row>
        <row r="772">
          <cell r="D772" t="str">
            <v>李永利</v>
          </cell>
          <cell r="E772" t="str">
            <v>女</v>
          </cell>
        </row>
        <row r="773">
          <cell r="D773" t="str">
            <v>郝友平</v>
          </cell>
          <cell r="E773" t="str">
            <v>女</v>
          </cell>
        </row>
        <row r="774">
          <cell r="D774" t="str">
            <v>杨铃林</v>
          </cell>
          <cell r="E774" t="str">
            <v>男</v>
          </cell>
        </row>
        <row r="775">
          <cell r="D775" t="str">
            <v>韦布省</v>
          </cell>
          <cell r="E775" t="str">
            <v>男</v>
          </cell>
        </row>
        <row r="776">
          <cell r="D776" t="str">
            <v>张云龙</v>
          </cell>
          <cell r="E776" t="str">
            <v>男</v>
          </cell>
        </row>
        <row r="777">
          <cell r="D777" t="str">
            <v>宋学燕</v>
          </cell>
          <cell r="E777" t="str">
            <v>女</v>
          </cell>
        </row>
        <row r="778">
          <cell r="D778" t="str">
            <v>林家敏</v>
          </cell>
          <cell r="E778" t="str">
            <v>女</v>
          </cell>
        </row>
        <row r="779">
          <cell r="D779" t="str">
            <v>黎鸿飞</v>
          </cell>
          <cell r="E779" t="str">
            <v>女</v>
          </cell>
        </row>
        <row r="780">
          <cell r="D780" t="str">
            <v>龙林</v>
          </cell>
          <cell r="E780" t="str">
            <v>女</v>
          </cell>
        </row>
        <row r="781">
          <cell r="D781" t="str">
            <v>周飞</v>
          </cell>
          <cell r="E781" t="str">
            <v>女</v>
          </cell>
        </row>
        <row r="782">
          <cell r="D782" t="str">
            <v>孙悦竹</v>
          </cell>
          <cell r="E782" t="str">
            <v>女</v>
          </cell>
        </row>
        <row r="783">
          <cell r="D783" t="str">
            <v>吴静</v>
          </cell>
          <cell r="E783" t="str">
            <v>女</v>
          </cell>
        </row>
        <row r="784">
          <cell r="D784" t="str">
            <v>覃莲洁</v>
          </cell>
          <cell r="E784" t="str">
            <v>女</v>
          </cell>
        </row>
        <row r="785">
          <cell r="D785" t="str">
            <v>卢海燕</v>
          </cell>
          <cell r="E785" t="str">
            <v>女</v>
          </cell>
        </row>
        <row r="786">
          <cell r="D786" t="str">
            <v>何清瑶</v>
          </cell>
          <cell r="E786" t="str">
            <v>女</v>
          </cell>
        </row>
        <row r="787">
          <cell r="D787" t="str">
            <v>李艳</v>
          </cell>
          <cell r="E787" t="str">
            <v>女</v>
          </cell>
        </row>
        <row r="788">
          <cell r="D788" t="str">
            <v>全嘉乐</v>
          </cell>
          <cell r="E788" t="str">
            <v>男</v>
          </cell>
        </row>
        <row r="789">
          <cell r="D789" t="str">
            <v>丁娅玲</v>
          </cell>
          <cell r="E789" t="str">
            <v>女</v>
          </cell>
        </row>
        <row r="790">
          <cell r="D790" t="str">
            <v>刘松</v>
          </cell>
          <cell r="E790" t="str">
            <v>男</v>
          </cell>
        </row>
        <row r="791">
          <cell r="D791" t="str">
            <v>冯文</v>
          </cell>
          <cell r="E791" t="str">
            <v>女</v>
          </cell>
        </row>
        <row r="792">
          <cell r="D792" t="str">
            <v>贺媛美</v>
          </cell>
          <cell r="E792" t="str">
            <v>女</v>
          </cell>
        </row>
        <row r="793">
          <cell r="D793" t="str">
            <v>杨毅</v>
          </cell>
          <cell r="E793" t="str">
            <v>男</v>
          </cell>
        </row>
        <row r="794">
          <cell r="D794" t="str">
            <v>黎婷婷</v>
          </cell>
          <cell r="E794" t="str">
            <v>女</v>
          </cell>
        </row>
        <row r="795">
          <cell r="D795" t="str">
            <v>刘金兰</v>
          </cell>
          <cell r="E795" t="str">
            <v>女</v>
          </cell>
        </row>
        <row r="796">
          <cell r="D796" t="str">
            <v>张颖</v>
          </cell>
          <cell r="E796" t="str">
            <v>女</v>
          </cell>
        </row>
        <row r="797">
          <cell r="D797" t="str">
            <v>梁恩艳</v>
          </cell>
          <cell r="E797" t="str">
            <v>女</v>
          </cell>
        </row>
        <row r="798">
          <cell r="D798" t="str">
            <v>杨莎</v>
          </cell>
          <cell r="E798" t="str">
            <v>女</v>
          </cell>
        </row>
        <row r="799">
          <cell r="D799" t="str">
            <v>何黔</v>
          </cell>
          <cell r="E799" t="str">
            <v>男</v>
          </cell>
        </row>
        <row r="800">
          <cell r="D800" t="str">
            <v>马春玲</v>
          </cell>
          <cell r="E800" t="str">
            <v>女</v>
          </cell>
        </row>
        <row r="801">
          <cell r="D801" t="str">
            <v>叶宇航</v>
          </cell>
          <cell r="E801" t="str">
            <v>女</v>
          </cell>
        </row>
        <row r="802">
          <cell r="D802" t="str">
            <v>杨华珍</v>
          </cell>
          <cell r="E802" t="str">
            <v>女</v>
          </cell>
        </row>
        <row r="803">
          <cell r="D803" t="str">
            <v>余书富</v>
          </cell>
          <cell r="E803" t="str">
            <v>男</v>
          </cell>
        </row>
        <row r="804">
          <cell r="D804" t="str">
            <v>代方丹</v>
          </cell>
          <cell r="E804" t="str">
            <v>女</v>
          </cell>
        </row>
        <row r="805">
          <cell r="D805" t="str">
            <v>谯磊</v>
          </cell>
          <cell r="E805" t="str">
            <v>男</v>
          </cell>
        </row>
        <row r="806">
          <cell r="D806" t="str">
            <v>蒋艳玲</v>
          </cell>
          <cell r="E806" t="str">
            <v>女</v>
          </cell>
        </row>
        <row r="807">
          <cell r="D807" t="str">
            <v>田千</v>
          </cell>
          <cell r="E807" t="str">
            <v>女</v>
          </cell>
        </row>
        <row r="808">
          <cell r="D808" t="str">
            <v>田亚军</v>
          </cell>
          <cell r="E808" t="str">
            <v>男</v>
          </cell>
        </row>
        <row r="809">
          <cell r="D809" t="str">
            <v>吴茂坤</v>
          </cell>
          <cell r="E809" t="str">
            <v>男</v>
          </cell>
        </row>
        <row r="810">
          <cell r="D810" t="str">
            <v>黄园艳</v>
          </cell>
          <cell r="E810" t="str">
            <v>女</v>
          </cell>
        </row>
        <row r="811">
          <cell r="D811" t="str">
            <v>王家云</v>
          </cell>
          <cell r="E811" t="str">
            <v>女</v>
          </cell>
        </row>
        <row r="812">
          <cell r="D812" t="str">
            <v>汪东</v>
          </cell>
          <cell r="E812" t="str">
            <v>男</v>
          </cell>
        </row>
        <row r="813">
          <cell r="D813" t="str">
            <v>龙治金</v>
          </cell>
          <cell r="E813" t="str">
            <v>女</v>
          </cell>
        </row>
        <row r="814">
          <cell r="D814" t="str">
            <v>陈世元</v>
          </cell>
          <cell r="E814" t="str">
            <v>女</v>
          </cell>
        </row>
        <row r="815">
          <cell r="D815" t="str">
            <v>杨婵</v>
          </cell>
          <cell r="E815" t="str">
            <v>女</v>
          </cell>
        </row>
        <row r="816">
          <cell r="D816" t="str">
            <v>任丹丹</v>
          </cell>
          <cell r="E816" t="str">
            <v>女</v>
          </cell>
        </row>
        <row r="817">
          <cell r="D817" t="str">
            <v>韩振宇</v>
          </cell>
          <cell r="E817" t="str">
            <v>男</v>
          </cell>
        </row>
        <row r="818">
          <cell r="D818" t="str">
            <v>黄兴波</v>
          </cell>
          <cell r="E818" t="str">
            <v>男</v>
          </cell>
        </row>
        <row r="819">
          <cell r="D819" t="str">
            <v>杨再智</v>
          </cell>
          <cell r="E819" t="str">
            <v>男</v>
          </cell>
        </row>
        <row r="820">
          <cell r="D820" t="str">
            <v>冷珊珊</v>
          </cell>
          <cell r="E820" t="str">
            <v>女</v>
          </cell>
        </row>
        <row r="821">
          <cell r="D821" t="str">
            <v>文云升</v>
          </cell>
          <cell r="E821" t="str">
            <v>女</v>
          </cell>
        </row>
        <row r="822">
          <cell r="D822" t="str">
            <v>徐礼</v>
          </cell>
          <cell r="E822" t="str">
            <v>男</v>
          </cell>
        </row>
        <row r="823">
          <cell r="D823" t="str">
            <v>江满勤</v>
          </cell>
          <cell r="E823" t="str">
            <v>女</v>
          </cell>
        </row>
        <row r="824">
          <cell r="D824" t="str">
            <v>吴茗丽</v>
          </cell>
          <cell r="E824" t="str">
            <v>女</v>
          </cell>
        </row>
        <row r="825">
          <cell r="D825" t="str">
            <v>王小颖</v>
          </cell>
          <cell r="E825" t="str">
            <v>女</v>
          </cell>
        </row>
        <row r="826">
          <cell r="D826" t="str">
            <v>余家梅</v>
          </cell>
          <cell r="E826" t="str">
            <v>女</v>
          </cell>
        </row>
        <row r="827">
          <cell r="D827" t="str">
            <v>吴江会</v>
          </cell>
          <cell r="E827" t="str">
            <v>男</v>
          </cell>
        </row>
        <row r="828">
          <cell r="D828" t="str">
            <v>姚幸村</v>
          </cell>
          <cell r="E828" t="str">
            <v>女</v>
          </cell>
        </row>
        <row r="829">
          <cell r="D829" t="str">
            <v>彭泽科</v>
          </cell>
          <cell r="E829" t="str">
            <v>男</v>
          </cell>
        </row>
        <row r="830">
          <cell r="D830" t="str">
            <v>黄盼</v>
          </cell>
          <cell r="E830" t="str">
            <v>女</v>
          </cell>
        </row>
        <row r="831">
          <cell r="D831" t="str">
            <v>李林</v>
          </cell>
          <cell r="E831" t="str">
            <v>男</v>
          </cell>
        </row>
        <row r="832">
          <cell r="D832" t="str">
            <v>尹慧</v>
          </cell>
          <cell r="E832" t="str">
            <v>女</v>
          </cell>
        </row>
        <row r="833">
          <cell r="D833" t="str">
            <v>皮海英</v>
          </cell>
          <cell r="E833" t="str">
            <v>女</v>
          </cell>
        </row>
        <row r="834">
          <cell r="D834" t="str">
            <v>王志美</v>
          </cell>
          <cell r="E834" t="str">
            <v>女</v>
          </cell>
        </row>
        <row r="835">
          <cell r="D835" t="str">
            <v>杨欢欢</v>
          </cell>
          <cell r="E835" t="str">
            <v>女</v>
          </cell>
        </row>
        <row r="836">
          <cell r="D836" t="str">
            <v>张泰</v>
          </cell>
          <cell r="E836" t="str">
            <v>男</v>
          </cell>
        </row>
        <row r="837">
          <cell r="D837" t="str">
            <v>王正琳</v>
          </cell>
          <cell r="E837" t="str">
            <v>女</v>
          </cell>
        </row>
        <row r="838">
          <cell r="D838" t="str">
            <v>皮兵</v>
          </cell>
          <cell r="E838" t="str">
            <v>男</v>
          </cell>
        </row>
        <row r="839">
          <cell r="D839" t="str">
            <v>李海峰</v>
          </cell>
          <cell r="E839" t="str">
            <v>男</v>
          </cell>
        </row>
        <row r="840">
          <cell r="D840" t="str">
            <v>丘余</v>
          </cell>
          <cell r="E840" t="str">
            <v>男</v>
          </cell>
        </row>
        <row r="841">
          <cell r="D841" t="str">
            <v>赵国渊</v>
          </cell>
          <cell r="E841" t="str">
            <v>男</v>
          </cell>
        </row>
        <row r="842">
          <cell r="D842" t="str">
            <v>周芳</v>
          </cell>
          <cell r="E842" t="str">
            <v>女</v>
          </cell>
        </row>
        <row r="843">
          <cell r="D843" t="str">
            <v>唐云梅</v>
          </cell>
          <cell r="E843" t="str">
            <v>女</v>
          </cell>
        </row>
        <row r="844">
          <cell r="D844" t="str">
            <v>杨正娜</v>
          </cell>
          <cell r="E844" t="str">
            <v>女</v>
          </cell>
        </row>
        <row r="845">
          <cell r="D845" t="str">
            <v>王叶</v>
          </cell>
          <cell r="E845" t="str">
            <v>女</v>
          </cell>
        </row>
        <row r="846">
          <cell r="D846" t="str">
            <v>王书芹</v>
          </cell>
          <cell r="E846" t="str">
            <v>女</v>
          </cell>
        </row>
        <row r="847">
          <cell r="D847" t="str">
            <v>周俊臣</v>
          </cell>
          <cell r="E847" t="str">
            <v>男</v>
          </cell>
        </row>
        <row r="848">
          <cell r="D848" t="str">
            <v>任林艳</v>
          </cell>
          <cell r="E848" t="str">
            <v>女</v>
          </cell>
        </row>
        <row r="849">
          <cell r="D849" t="str">
            <v>刘胜丽</v>
          </cell>
          <cell r="E849" t="str">
            <v>女</v>
          </cell>
        </row>
        <row r="850">
          <cell r="D850" t="str">
            <v>范芳</v>
          </cell>
          <cell r="E850" t="str">
            <v>女</v>
          </cell>
        </row>
        <row r="851">
          <cell r="D851" t="str">
            <v>周应东</v>
          </cell>
          <cell r="E851" t="str">
            <v>男</v>
          </cell>
        </row>
        <row r="852">
          <cell r="D852" t="str">
            <v>黎雪琴</v>
          </cell>
          <cell r="E852" t="str">
            <v>女</v>
          </cell>
        </row>
        <row r="853">
          <cell r="D853" t="str">
            <v>龚娇雪</v>
          </cell>
          <cell r="E853" t="str">
            <v>女</v>
          </cell>
        </row>
        <row r="854">
          <cell r="D854" t="str">
            <v>龚选刚</v>
          </cell>
          <cell r="E854" t="str">
            <v>男</v>
          </cell>
        </row>
        <row r="855">
          <cell r="D855" t="str">
            <v>杨春燕</v>
          </cell>
          <cell r="E855" t="str">
            <v>女</v>
          </cell>
        </row>
        <row r="856">
          <cell r="D856" t="str">
            <v>周清</v>
          </cell>
          <cell r="E856" t="str">
            <v>女</v>
          </cell>
        </row>
        <row r="857">
          <cell r="D857" t="str">
            <v>李守圆</v>
          </cell>
          <cell r="E857" t="str">
            <v>女</v>
          </cell>
        </row>
        <row r="858">
          <cell r="D858" t="str">
            <v>王文凤</v>
          </cell>
          <cell r="E858" t="str">
            <v>女</v>
          </cell>
        </row>
        <row r="859">
          <cell r="D859" t="str">
            <v>魏小珍</v>
          </cell>
          <cell r="E859" t="str">
            <v>女</v>
          </cell>
        </row>
        <row r="860">
          <cell r="D860" t="str">
            <v>罗朝裕</v>
          </cell>
          <cell r="E860" t="str">
            <v>男</v>
          </cell>
        </row>
        <row r="861">
          <cell r="D861" t="str">
            <v>丁依玲</v>
          </cell>
          <cell r="E861" t="str">
            <v>女</v>
          </cell>
        </row>
        <row r="862">
          <cell r="D862" t="str">
            <v>田琳男</v>
          </cell>
          <cell r="E862" t="str">
            <v>女</v>
          </cell>
        </row>
        <row r="863">
          <cell r="D863" t="str">
            <v>何贵仙</v>
          </cell>
          <cell r="E863" t="str">
            <v>女</v>
          </cell>
        </row>
        <row r="864">
          <cell r="D864" t="str">
            <v>杨程</v>
          </cell>
          <cell r="E864" t="str">
            <v>女</v>
          </cell>
        </row>
        <row r="865">
          <cell r="D865" t="str">
            <v>冉美娟</v>
          </cell>
          <cell r="E865" t="str">
            <v>女</v>
          </cell>
        </row>
        <row r="866">
          <cell r="D866" t="str">
            <v>陈小燕</v>
          </cell>
          <cell r="E866" t="str">
            <v>女</v>
          </cell>
        </row>
        <row r="867">
          <cell r="D867" t="str">
            <v>李露</v>
          </cell>
          <cell r="E867" t="str">
            <v>女</v>
          </cell>
        </row>
        <row r="868">
          <cell r="D868" t="str">
            <v>张美燕</v>
          </cell>
          <cell r="E868" t="str">
            <v>女</v>
          </cell>
        </row>
        <row r="869">
          <cell r="D869" t="str">
            <v>陈会</v>
          </cell>
          <cell r="E869" t="str">
            <v>女</v>
          </cell>
        </row>
        <row r="870">
          <cell r="D870" t="str">
            <v>杨钗</v>
          </cell>
          <cell r="E870" t="str">
            <v>女</v>
          </cell>
        </row>
        <row r="871">
          <cell r="D871" t="str">
            <v>杨银平</v>
          </cell>
          <cell r="E871" t="str">
            <v>女</v>
          </cell>
        </row>
        <row r="872">
          <cell r="D872" t="str">
            <v>何双双</v>
          </cell>
          <cell r="E872" t="str">
            <v>女</v>
          </cell>
        </row>
        <row r="873">
          <cell r="D873" t="str">
            <v>洪洁</v>
          </cell>
          <cell r="E873" t="str">
            <v>女</v>
          </cell>
        </row>
        <row r="874">
          <cell r="D874" t="str">
            <v>周模燕</v>
          </cell>
          <cell r="E874" t="str">
            <v>女</v>
          </cell>
        </row>
        <row r="875">
          <cell r="D875" t="str">
            <v>谢美玲</v>
          </cell>
          <cell r="E875" t="str">
            <v>女</v>
          </cell>
        </row>
        <row r="876">
          <cell r="D876" t="str">
            <v>熊洪涟</v>
          </cell>
          <cell r="E876" t="str">
            <v>女</v>
          </cell>
        </row>
        <row r="877">
          <cell r="D877" t="str">
            <v>罗桂花</v>
          </cell>
          <cell r="E877" t="str">
            <v>女</v>
          </cell>
        </row>
        <row r="878">
          <cell r="D878" t="str">
            <v>吉庆越</v>
          </cell>
          <cell r="E878" t="str">
            <v>女</v>
          </cell>
        </row>
        <row r="879">
          <cell r="D879" t="str">
            <v>黄凤莲</v>
          </cell>
          <cell r="E879" t="str">
            <v>女</v>
          </cell>
        </row>
        <row r="880">
          <cell r="D880" t="str">
            <v>杨青青</v>
          </cell>
          <cell r="E880" t="str">
            <v>女</v>
          </cell>
        </row>
        <row r="881">
          <cell r="D881" t="str">
            <v>冯东</v>
          </cell>
          <cell r="E881" t="str">
            <v>男</v>
          </cell>
        </row>
        <row r="882">
          <cell r="D882" t="str">
            <v>张天福</v>
          </cell>
          <cell r="E882" t="str">
            <v>男</v>
          </cell>
        </row>
        <row r="883">
          <cell r="D883" t="str">
            <v>谢万能</v>
          </cell>
          <cell r="E883" t="str">
            <v>男</v>
          </cell>
        </row>
        <row r="884">
          <cell r="D884" t="str">
            <v>胡楠旭</v>
          </cell>
          <cell r="E884" t="str">
            <v>女</v>
          </cell>
        </row>
        <row r="885">
          <cell r="D885" t="str">
            <v>蒲如开</v>
          </cell>
          <cell r="E885" t="str">
            <v>男</v>
          </cell>
        </row>
        <row r="886">
          <cell r="D886" t="str">
            <v>黄玥</v>
          </cell>
          <cell r="E886" t="str">
            <v>女</v>
          </cell>
        </row>
        <row r="887">
          <cell r="D887" t="str">
            <v>潘晖</v>
          </cell>
          <cell r="E887" t="str">
            <v>女</v>
          </cell>
        </row>
        <row r="888">
          <cell r="D888" t="str">
            <v>何丽</v>
          </cell>
          <cell r="E888" t="str">
            <v>女</v>
          </cell>
        </row>
        <row r="889">
          <cell r="D889" t="str">
            <v>徐丽</v>
          </cell>
          <cell r="E889" t="str">
            <v>女</v>
          </cell>
        </row>
        <row r="890">
          <cell r="D890" t="str">
            <v>张雪艳</v>
          </cell>
          <cell r="E890" t="str">
            <v>女</v>
          </cell>
        </row>
        <row r="891">
          <cell r="D891" t="str">
            <v>李江</v>
          </cell>
          <cell r="E891" t="str">
            <v>男</v>
          </cell>
        </row>
        <row r="892">
          <cell r="D892" t="str">
            <v>何覃</v>
          </cell>
          <cell r="E892" t="str">
            <v>男</v>
          </cell>
        </row>
        <row r="893">
          <cell r="D893" t="str">
            <v>吴定芬</v>
          </cell>
          <cell r="E893" t="str">
            <v>女</v>
          </cell>
        </row>
        <row r="894">
          <cell r="D894" t="str">
            <v>洪露</v>
          </cell>
          <cell r="E894" t="str">
            <v>女</v>
          </cell>
        </row>
        <row r="895">
          <cell r="D895" t="str">
            <v>彭继伟</v>
          </cell>
          <cell r="E895" t="str">
            <v>男</v>
          </cell>
        </row>
        <row r="896">
          <cell r="D896" t="str">
            <v>刘丽蓉</v>
          </cell>
          <cell r="E896" t="str">
            <v>女</v>
          </cell>
        </row>
        <row r="897">
          <cell r="D897" t="str">
            <v>唐蓉</v>
          </cell>
          <cell r="E897" t="str">
            <v>女</v>
          </cell>
        </row>
        <row r="898">
          <cell r="D898" t="str">
            <v>敖丽华</v>
          </cell>
          <cell r="E898" t="str">
            <v>女</v>
          </cell>
        </row>
        <row r="899">
          <cell r="D899" t="str">
            <v>李莉</v>
          </cell>
          <cell r="E899" t="str">
            <v>女</v>
          </cell>
        </row>
        <row r="900">
          <cell r="D900" t="str">
            <v>吴熊露</v>
          </cell>
          <cell r="E900" t="str">
            <v>女</v>
          </cell>
        </row>
        <row r="901">
          <cell r="D901" t="str">
            <v>龙海梅</v>
          </cell>
          <cell r="E901" t="str">
            <v>女</v>
          </cell>
        </row>
        <row r="902">
          <cell r="D902" t="str">
            <v>骆乐林</v>
          </cell>
          <cell r="E902" t="str">
            <v>男</v>
          </cell>
        </row>
        <row r="903">
          <cell r="D903" t="str">
            <v>田清清</v>
          </cell>
          <cell r="E903" t="str">
            <v>女</v>
          </cell>
        </row>
        <row r="904">
          <cell r="D904" t="str">
            <v>舒显凤</v>
          </cell>
          <cell r="E904" t="str">
            <v>女</v>
          </cell>
        </row>
        <row r="905">
          <cell r="D905" t="str">
            <v>饶淑兰</v>
          </cell>
          <cell r="E905" t="str">
            <v>女</v>
          </cell>
        </row>
        <row r="906">
          <cell r="D906" t="str">
            <v>杨南楠</v>
          </cell>
          <cell r="E906" t="str">
            <v>女</v>
          </cell>
        </row>
        <row r="907">
          <cell r="D907" t="str">
            <v>杨璐</v>
          </cell>
          <cell r="E907" t="str">
            <v>女</v>
          </cell>
        </row>
        <row r="908">
          <cell r="D908" t="str">
            <v>宋文玺</v>
          </cell>
          <cell r="E908" t="str">
            <v>女</v>
          </cell>
        </row>
        <row r="909">
          <cell r="D909" t="str">
            <v>王平</v>
          </cell>
          <cell r="E909" t="str">
            <v>男</v>
          </cell>
        </row>
        <row r="910">
          <cell r="D910" t="str">
            <v>杨芳</v>
          </cell>
          <cell r="E910" t="str">
            <v>女</v>
          </cell>
        </row>
        <row r="911">
          <cell r="D911" t="str">
            <v>史录洲</v>
          </cell>
          <cell r="E911" t="str">
            <v>男</v>
          </cell>
        </row>
        <row r="912">
          <cell r="D912" t="str">
            <v>陈倩</v>
          </cell>
          <cell r="E912" t="str">
            <v>女</v>
          </cell>
        </row>
        <row r="913">
          <cell r="D913" t="str">
            <v>刘雁南</v>
          </cell>
          <cell r="E913" t="str">
            <v>男</v>
          </cell>
        </row>
        <row r="914">
          <cell r="D914" t="str">
            <v>文勇</v>
          </cell>
          <cell r="E914" t="str">
            <v>男</v>
          </cell>
        </row>
        <row r="915">
          <cell r="D915" t="str">
            <v>丁美雪</v>
          </cell>
          <cell r="E915" t="str">
            <v>女</v>
          </cell>
        </row>
        <row r="916">
          <cell r="D916" t="str">
            <v>喻衍</v>
          </cell>
          <cell r="E916" t="str">
            <v>男</v>
          </cell>
        </row>
        <row r="917">
          <cell r="D917" t="str">
            <v>王宜雯</v>
          </cell>
          <cell r="E917" t="str">
            <v>女</v>
          </cell>
        </row>
        <row r="918">
          <cell r="D918" t="str">
            <v>赵喜荣</v>
          </cell>
          <cell r="E918" t="str">
            <v>女</v>
          </cell>
        </row>
        <row r="919">
          <cell r="D919" t="str">
            <v>孙果果</v>
          </cell>
          <cell r="E919" t="str">
            <v>男</v>
          </cell>
        </row>
        <row r="920">
          <cell r="D920" t="str">
            <v>杨复与</v>
          </cell>
          <cell r="E920" t="str">
            <v>女</v>
          </cell>
        </row>
        <row r="921">
          <cell r="D921" t="str">
            <v>田宇</v>
          </cell>
          <cell r="E921" t="str">
            <v>男</v>
          </cell>
        </row>
        <row r="922">
          <cell r="D922" t="str">
            <v>姜波</v>
          </cell>
          <cell r="E922" t="str">
            <v>男</v>
          </cell>
        </row>
        <row r="923">
          <cell r="D923" t="str">
            <v>余义印</v>
          </cell>
          <cell r="E923" t="str">
            <v>女</v>
          </cell>
        </row>
        <row r="924">
          <cell r="D924" t="str">
            <v>赵盼</v>
          </cell>
          <cell r="E924" t="str">
            <v>男</v>
          </cell>
        </row>
        <row r="925">
          <cell r="D925" t="str">
            <v>李远权</v>
          </cell>
          <cell r="E925" t="str">
            <v>男</v>
          </cell>
        </row>
        <row r="926">
          <cell r="D926" t="str">
            <v>田野</v>
          </cell>
          <cell r="E926" t="str">
            <v>男</v>
          </cell>
        </row>
        <row r="927">
          <cell r="D927" t="str">
            <v>袁叶</v>
          </cell>
          <cell r="E927" t="str">
            <v>女</v>
          </cell>
        </row>
        <row r="928">
          <cell r="D928" t="str">
            <v>童卫</v>
          </cell>
          <cell r="E928" t="str">
            <v>男</v>
          </cell>
        </row>
        <row r="929">
          <cell r="D929" t="str">
            <v>宋平</v>
          </cell>
          <cell r="E929" t="str">
            <v>女</v>
          </cell>
        </row>
        <row r="930">
          <cell r="D930" t="str">
            <v>彭广红</v>
          </cell>
          <cell r="E930" t="str">
            <v>女</v>
          </cell>
        </row>
        <row r="931">
          <cell r="D931" t="str">
            <v>张飞艳</v>
          </cell>
          <cell r="E931" t="str">
            <v>女</v>
          </cell>
        </row>
        <row r="932">
          <cell r="D932" t="str">
            <v>向丹</v>
          </cell>
          <cell r="E932" t="str">
            <v>女</v>
          </cell>
        </row>
        <row r="933">
          <cell r="D933" t="str">
            <v>雷雨田</v>
          </cell>
          <cell r="E933" t="str">
            <v>男</v>
          </cell>
        </row>
        <row r="934">
          <cell r="D934" t="str">
            <v>杨威</v>
          </cell>
          <cell r="E934" t="str">
            <v>男</v>
          </cell>
        </row>
        <row r="935">
          <cell r="D935" t="str">
            <v>周正慧</v>
          </cell>
          <cell r="E935" t="str">
            <v>女</v>
          </cell>
        </row>
        <row r="936">
          <cell r="D936" t="str">
            <v>郭忠英</v>
          </cell>
          <cell r="E936" t="str">
            <v>女</v>
          </cell>
        </row>
        <row r="937">
          <cell r="D937" t="str">
            <v>吴常平</v>
          </cell>
          <cell r="E937" t="str">
            <v>女</v>
          </cell>
        </row>
        <row r="938">
          <cell r="D938" t="str">
            <v>邹满霞</v>
          </cell>
          <cell r="E938" t="str">
            <v>女</v>
          </cell>
        </row>
        <row r="939">
          <cell r="D939" t="str">
            <v>郝雪梅</v>
          </cell>
          <cell r="E939" t="str">
            <v>女</v>
          </cell>
        </row>
        <row r="940">
          <cell r="D940" t="str">
            <v>吴红玲</v>
          </cell>
          <cell r="E940" t="str">
            <v>女</v>
          </cell>
        </row>
        <row r="941">
          <cell r="D941" t="str">
            <v>皮杰</v>
          </cell>
          <cell r="E941" t="str">
            <v>男</v>
          </cell>
        </row>
        <row r="942">
          <cell r="D942" t="str">
            <v>钱凯</v>
          </cell>
          <cell r="E942" t="str">
            <v>女</v>
          </cell>
        </row>
        <row r="943">
          <cell r="D943" t="str">
            <v>孙帅东</v>
          </cell>
          <cell r="E943" t="str">
            <v>男</v>
          </cell>
        </row>
        <row r="944">
          <cell r="D944" t="str">
            <v>龙立</v>
          </cell>
          <cell r="E944" t="str">
            <v>女</v>
          </cell>
        </row>
        <row r="945">
          <cell r="D945" t="str">
            <v>田茂琴</v>
          </cell>
          <cell r="E945" t="str">
            <v>女</v>
          </cell>
        </row>
        <row r="946">
          <cell r="D946" t="str">
            <v>田婵容</v>
          </cell>
          <cell r="E946" t="str">
            <v>女</v>
          </cell>
        </row>
        <row r="947">
          <cell r="D947" t="str">
            <v>龙国锴</v>
          </cell>
          <cell r="E947" t="str">
            <v>男</v>
          </cell>
        </row>
        <row r="948">
          <cell r="D948" t="str">
            <v>潘忠芬</v>
          </cell>
          <cell r="E948" t="str">
            <v>女</v>
          </cell>
        </row>
        <row r="949">
          <cell r="D949" t="str">
            <v>胥书维</v>
          </cell>
          <cell r="E949" t="str">
            <v>女</v>
          </cell>
        </row>
        <row r="950">
          <cell r="D950" t="str">
            <v>蒋时龙</v>
          </cell>
          <cell r="E950" t="str">
            <v>男</v>
          </cell>
        </row>
        <row r="951">
          <cell r="D951" t="str">
            <v>张小燕</v>
          </cell>
          <cell r="E951" t="str">
            <v>女</v>
          </cell>
        </row>
        <row r="952">
          <cell r="D952" t="str">
            <v>戴旭娆</v>
          </cell>
          <cell r="E952" t="str">
            <v>女</v>
          </cell>
        </row>
        <row r="953">
          <cell r="D953" t="str">
            <v>张开兴</v>
          </cell>
          <cell r="E953" t="str">
            <v>男</v>
          </cell>
        </row>
        <row r="954">
          <cell r="D954" t="str">
            <v>李林美</v>
          </cell>
          <cell r="E954" t="str">
            <v>女</v>
          </cell>
        </row>
        <row r="955">
          <cell r="D955" t="str">
            <v>杨秋</v>
          </cell>
          <cell r="E955" t="str">
            <v>女</v>
          </cell>
        </row>
        <row r="956">
          <cell r="D956" t="str">
            <v>赵丽</v>
          </cell>
          <cell r="E956" t="str">
            <v>女</v>
          </cell>
        </row>
        <row r="957">
          <cell r="D957" t="str">
            <v>方海燕</v>
          </cell>
          <cell r="E957" t="str">
            <v>女</v>
          </cell>
        </row>
        <row r="958">
          <cell r="D958" t="str">
            <v>何亚亚</v>
          </cell>
          <cell r="E958" t="str">
            <v>女</v>
          </cell>
        </row>
        <row r="959">
          <cell r="D959" t="str">
            <v>钱娟</v>
          </cell>
          <cell r="E959" t="str">
            <v>女</v>
          </cell>
        </row>
        <row r="960">
          <cell r="D960" t="str">
            <v>周吉</v>
          </cell>
          <cell r="E960" t="str">
            <v>女</v>
          </cell>
        </row>
        <row r="961">
          <cell r="D961" t="str">
            <v>杨浩天</v>
          </cell>
          <cell r="E961" t="str">
            <v>男</v>
          </cell>
        </row>
        <row r="962">
          <cell r="D962" t="str">
            <v>王晓敏</v>
          </cell>
          <cell r="E962" t="str">
            <v>女</v>
          </cell>
        </row>
        <row r="963">
          <cell r="D963" t="str">
            <v>杨燕</v>
          </cell>
          <cell r="E963" t="str">
            <v>女</v>
          </cell>
        </row>
        <row r="964">
          <cell r="D964" t="str">
            <v>代丹</v>
          </cell>
          <cell r="E964" t="str">
            <v>女</v>
          </cell>
        </row>
        <row r="965">
          <cell r="D965" t="str">
            <v>田杰</v>
          </cell>
          <cell r="E965" t="str">
            <v>男</v>
          </cell>
        </row>
        <row r="966">
          <cell r="D966" t="str">
            <v>龙华</v>
          </cell>
          <cell r="E966" t="str">
            <v>女</v>
          </cell>
        </row>
        <row r="967">
          <cell r="D967" t="str">
            <v>陶银华</v>
          </cell>
          <cell r="E967" t="str">
            <v>男</v>
          </cell>
        </row>
        <row r="968">
          <cell r="D968" t="str">
            <v>熊丽娜</v>
          </cell>
          <cell r="E968" t="str">
            <v>女</v>
          </cell>
        </row>
        <row r="969">
          <cell r="D969" t="str">
            <v>梁发军</v>
          </cell>
          <cell r="E969" t="str">
            <v>男</v>
          </cell>
        </row>
        <row r="970">
          <cell r="D970" t="str">
            <v>严松松</v>
          </cell>
          <cell r="E970" t="str">
            <v>男</v>
          </cell>
        </row>
        <row r="971">
          <cell r="D971" t="str">
            <v>梅芝勇</v>
          </cell>
          <cell r="E971" t="str">
            <v>男</v>
          </cell>
        </row>
        <row r="972">
          <cell r="D972" t="str">
            <v>舒燕云</v>
          </cell>
          <cell r="E972" t="str">
            <v>女</v>
          </cell>
        </row>
        <row r="973">
          <cell r="D973" t="str">
            <v>何慧慧</v>
          </cell>
          <cell r="E973" t="str">
            <v>女</v>
          </cell>
        </row>
        <row r="974">
          <cell r="D974" t="str">
            <v>陈杰</v>
          </cell>
          <cell r="E974" t="str">
            <v>男</v>
          </cell>
        </row>
        <row r="975">
          <cell r="D975" t="str">
            <v>杨亚丽</v>
          </cell>
          <cell r="E975" t="str">
            <v>女</v>
          </cell>
        </row>
        <row r="976">
          <cell r="D976" t="str">
            <v>徐莉</v>
          </cell>
          <cell r="E976" t="str">
            <v>女</v>
          </cell>
        </row>
        <row r="977">
          <cell r="D977" t="str">
            <v>张旭菲</v>
          </cell>
          <cell r="E977" t="str">
            <v>女</v>
          </cell>
        </row>
        <row r="978">
          <cell r="D978" t="str">
            <v>吉娇</v>
          </cell>
          <cell r="E978" t="str">
            <v>女</v>
          </cell>
        </row>
        <row r="979">
          <cell r="D979" t="str">
            <v>马禄雯</v>
          </cell>
          <cell r="E979" t="str">
            <v>女</v>
          </cell>
        </row>
        <row r="980">
          <cell r="D980" t="str">
            <v>龙倩倩</v>
          </cell>
          <cell r="E980" t="str">
            <v>女</v>
          </cell>
        </row>
        <row r="981">
          <cell r="D981" t="str">
            <v>胡江霞</v>
          </cell>
          <cell r="E981" t="str">
            <v>女</v>
          </cell>
        </row>
        <row r="982">
          <cell r="D982" t="str">
            <v>贾宏哲</v>
          </cell>
          <cell r="E982" t="str">
            <v>男</v>
          </cell>
        </row>
        <row r="983">
          <cell r="D983" t="str">
            <v>黄声晓</v>
          </cell>
          <cell r="E983" t="str">
            <v>女</v>
          </cell>
        </row>
        <row r="984">
          <cell r="D984" t="str">
            <v>冉芳敏</v>
          </cell>
          <cell r="E984" t="str">
            <v>女</v>
          </cell>
        </row>
        <row r="985">
          <cell r="D985" t="str">
            <v>杨继兵</v>
          </cell>
          <cell r="E985" t="str">
            <v>男</v>
          </cell>
        </row>
        <row r="986">
          <cell r="D986" t="str">
            <v>杨卓</v>
          </cell>
          <cell r="E986" t="str">
            <v>男</v>
          </cell>
        </row>
        <row r="987">
          <cell r="D987" t="str">
            <v>李启龙</v>
          </cell>
          <cell r="E987" t="str">
            <v>男</v>
          </cell>
        </row>
        <row r="988">
          <cell r="D988" t="str">
            <v>王伶俐</v>
          </cell>
          <cell r="E988" t="str">
            <v>女</v>
          </cell>
        </row>
        <row r="989">
          <cell r="D989" t="str">
            <v>唐景艳</v>
          </cell>
          <cell r="E989" t="str">
            <v>女</v>
          </cell>
        </row>
        <row r="990">
          <cell r="D990" t="str">
            <v>陈开兰</v>
          </cell>
          <cell r="E990" t="str">
            <v>女</v>
          </cell>
        </row>
        <row r="991">
          <cell r="D991" t="str">
            <v>吴罗罗</v>
          </cell>
          <cell r="E991" t="str">
            <v>女</v>
          </cell>
        </row>
        <row r="992">
          <cell r="D992" t="str">
            <v>任婧</v>
          </cell>
          <cell r="E992" t="str">
            <v>女</v>
          </cell>
        </row>
        <row r="993">
          <cell r="D993" t="str">
            <v>王红仙</v>
          </cell>
          <cell r="E993" t="str">
            <v>女</v>
          </cell>
        </row>
        <row r="994">
          <cell r="D994" t="str">
            <v>郭艳慧</v>
          </cell>
          <cell r="E994" t="str">
            <v>女</v>
          </cell>
        </row>
        <row r="995">
          <cell r="D995" t="str">
            <v>徐波</v>
          </cell>
          <cell r="E995" t="str">
            <v>男</v>
          </cell>
        </row>
        <row r="996">
          <cell r="D996" t="str">
            <v>张蓉飞</v>
          </cell>
          <cell r="E996" t="str">
            <v>女</v>
          </cell>
        </row>
        <row r="997">
          <cell r="D997" t="str">
            <v>田婷</v>
          </cell>
          <cell r="E997" t="str">
            <v>女</v>
          </cell>
        </row>
        <row r="998">
          <cell r="D998" t="str">
            <v>陈乔</v>
          </cell>
          <cell r="E998" t="str">
            <v>男</v>
          </cell>
        </row>
        <row r="999">
          <cell r="D999" t="str">
            <v>王政显</v>
          </cell>
          <cell r="E999" t="str">
            <v>男</v>
          </cell>
        </row>
        <row r="1000">
          <cell r="D1000" t="str">
            <v>李元康</v>
          </cell>
          <cell r="E1000" t="str">
            <v>男</v>
          </cell>
        </row>
        <row r="1001">
          <cell r="D1001" t="str">
            <v>徐天望</v>
          </cell>
          <cell r="E1001" t="str">
            <v>男</v>
          </cell>
        </row>
        <row r="1002">
          <cell r="D1002" t="str">
            <v>曾洁</v>
          </cell>
          <cell r="E1002" t="str">
            <v>女</v>
          </cell>
        </row>
        <row r="1003">
          <cell r="D1003" t="str">
            <v>张习培</v>
          </cell>
          <cell r="E1003" t="str">
            <v>女</v>
          </cell>
        </row>
        <row r="1004">
          <cell r="D1004" t="str">
            <v>李明</v>
          </cell>
          <cell r="E1004" t="str">
            <v>男</v>
          </cell>
        </row>
        <row r="1005">
          <cell r="D1005" t="str">
            <v>何绍兰</v>
          </cell>
          <cell r="E1005" t="str">
            <v>女</v>
          </cell>
        </row>
        <row r="1006">
          <cell r="D1006" t="str">
            <v>向月花</v>
          </cell>
          <cell r="E1006" t="str">
            <v>女</v>
          </cell>
        </row>
        <row r="1007">
          <cell r="D1007" t="str">
            <v>吴萍芬</v>
          </cell>
          <cell r="E1007" t="str">
            <v>女</v>
          </cell>
        </row>
        <row r="1008">
          <cell r="D1008" t="str">
            <v>田怡莎</v>
          </cell>
          <cell r="E1008" t="str">
            <v>女</v>
          </cell>
        </row>
        <row r="1009">
          <cell r="D1009" t="str">
            <v>邓承书</v>
          </cell>
          <cell r="E1009" t="str">
            <v>男</v>
          </cell>
        </row>
        <row r="1010">
          <cell r="D1010" t="str">
            <v>李宇莎</v>
          </cell>
          <cell r="E1010" t="str">
            <v>女</v>
          </cell>
        </row>
        <row r="1011">
          <cell r="D1011" t="str">
            <v>刘祥海</v>
          </cell>
          <cell r="E1011" t="str">
            <v>男</v>
          </cell>
        </row>
        <row r="1012">
          <cell r="D1012" t="str">
            <v>杨进燕</v>
          </cell>
          <cell r="E1012" t="str">
            <v>女</v>
          </cell>
        </row>
        <row r="1013">
          <cell r="D1013" t="str">
            <v>吴启宽</v>
          </cell>
          <cell r="E1013" t="str">
            <v>男</v>
          </cell>
        </row>
        <row r="1014">
          <cell r="D1014" t="str">
            <v>詹凯</v>
          </cell>
          <cell r="E1014" t="str">
            <v>女</v>
          </cell>
        </row>
        <row r="1015">
          <cell r="D1015" t="str">
            <v>杨茜</v>
          </cell>
          <cell r="E1015" t="str">
            <v>女</v>
          </cell>
        </row>
        <row r="1016">
          <cell r="D1016" t="str">
            <v>张锐</v>
          </cell>
          <cell r="E1016" t="str">
            <v>女</v>
          </cell>
        </row>
        <row r="1017">
          <cell r="D1017" t="str">
            <v>杨芹丽</v>
          </cell>
          <cell r="E1017" t="str">
            <v>女</v>
          </cell>
        </row>
        <row r="1018">
          <cell r="D1018" t="str">
            <v>朱玉韫</v>
          </cell>
          <cell r="E1018" t="str">
            <v>女</v>
          </cell>
        </row>
        <row r="1019">
          <cell r="D1019" t="str">
            <v>肖秋霞</v>
          </cell>
          <cell r="E1019" t="str">
            <v>女</v>
          </cell>
        </row>
        <row r="1020">
          <cell r="D1020" t="str">
            <v>袁静</v>
          </cell>
          <cell r="E1020" t="str">
            <v>女</v>
          </cell>
        </row>
        <row r="1021">
          <cell r="D1021" t="str">
            <v>管金梅</v>
          </cell>
          <cell r="E1021" t="str">
            <v>女</v>
          </cell>
        </row>
        <row r="1022">
          <cell r="D1022" t="str">
            <v>安明涛</v>
          </cell>
          <cell r="E1022" t="str">
            <v>男</v>
          </cell>
        </row>
        <row r="1023">
          <cell r="D1023" t="str">
            <v>姚荣</v>
          </cell>
          <cell r="E1023" t="str">
            <v>女</v>
          </cell>
        </row>
        <row r="1024">
          <cell r="D1024" t="str">
            <v>聂敏</v>
          </cell>
          <cell r="E1024" t="str">
            <v>女</v>
          </cell>
        </row>
        <row r="1025">
          <cell r="D1025" t="str">
            <v>王娅</v>
          </cell>
          <cell r="E1025" t="str">
            <v>女</v>
          </cell>
        </row>
        <row r="1026">
          <cell r="D1026" t="str">
            <v>向园园</v>
          </cell>
          <cell r="E1026" t="str">
            <v>女</v>
          </cell>
        </row>
        <row r="1027">
          <cell r="D1027" t="str">
            <v>冷朝芬</v>
          </cell>
          <cell r="E1027" t="str">
            <v>女</v>
          </cell>
        </row>
        <row r="1028">
          <cell r="D1028" t="str">
            <v>黄云彩</v>
          </cell>
          <cell r="E1028" t="str">
            <v>女</v>
          </cell>
        </row>
        <row r="1029">
          <cell r="D1029" t="str">
            <v>黎旭蓉</v>
          </cell>
          <cell r="E1029" t="str">
            <v>女</v>
          </cell>
        </row>
        <row r="1030">
          <cell r="D1030" t="str">
            <v>张梅</v>
          </cell>
          <cell r="E1030" t="str">
            <v>女</v>
          </cell>
        </row>
        <row r="1031">
          <cell r="D1031" t="str">
            <v>卢江风</v>
          </cell>
          <cell r="E1031" t="str">
            <v>男</v>
          </cell>
        </row>
        <row r="1032">
          <cell r="D1032" t="str">
            <v>宁柳春</v>
          </cell>
          <cell r="E1032" t="str">
            <v>女</v>
          </cell>
        </row>
        <row r="1033">
          <cell r="D1033" t="str">
            <v>孙细军</v>
          </cell>
          <cell r="E1033" t="str">
            <v>男</v>
          </cell>
        </row>
        <row r="1034">
          <cell r="D1034" t="str">
            <v>黎晓燕</v>
          </cell>
          <cell r="E1034" t="str">
            <v>女</v>
          </cell>
        </row>
        <row r="1035">
          <cell r="D1035" t="str">
            <v>李雪纯</v>
          </cell>
          <cell r="E1035" t="str">
            <v>女</v>
          </cell>
        </row>
        <row r="1036">
          <cell r="D1036" t="str">
            <v>周丽</v>
          </cell>
          <cell r="E1036" t="str">
            <v>女</v>
          </cell>
        </row>
        <row r="1037">
          <cell r="D1037" t="str">
            <v>赵敏</v>
          </cell>
          <cell r="E1037" t="str">
            <v>女</v>
          </cell>
        </row>
        <row r="1038">
          <cell r="D1038" t="str">
            <v>安妮</v>
          </cell>
          <cell r="E1038" t="str">
            <v>女</v>
          </cell>
        </row>
        <row r="1039">
          <cell r="D1039" t="str">
            <v>王饶锋</v>
          </cell>
          <cell r="E1039" t="str">
            <v>男</v>
          </cell>
        </row>
        <row r="1040">
          <cell r="D1040" t="str">
            <v>张毓鹏</v>
          </cell>
          <cell r="E1040" t="str">
            <v>男</v>
          </cell>
        </row>
        <row r="1041">
          <cell r="D1041" t="str">
            <v>王丽文</v>
          </cell>
          <cell r="E1041" t="str">
            <v>女</v>
          </cell>
        </row>
        <row r="1042">
          <cell r="D1042" t="str">
            <v>杨荣华</v>
          </cell>
          <cell r="E1042" t="str">
            <v>女</v>
          </cell>
        </row>
        <row r="1043">
          <cell r="D1043" t="str">
            <v>罗琼</v>
          </cell>
          <cell r="E1043" t="str">
            <v>女</v>
          </cell>
        </row>
        <row r="1044">
          <cell r="D1044" t="str">
            <v>曾洋</v>
          </cell>
          <cell r="E1044" t="str">
            <v>女</v>
          </cell>
        </row>
        <row r="1045">
          <cell r="D1045" t="str">
            <v>王樵</v>
          </cell>
          <cell r="E1045" t="str">
            <v>女</v>
          </cell>
        </row>
        <row r="1046">
          <cell r="D1046" t="str">
            <v>龙绍霞</v>
          </cell>
          <cell r="E1046" t="str">
            <v>女</v>
          </cell>
        </row>
        <row r="1047">
          <cell r="D1047" t="str">
            <v>杨欢</v>
          </cell>
          <cell r="E1047" t="str">
            <v>女</v>
          </cell>
        </row>
        <row r="1048">
          <cell r="D1048" t="str">
            <v>夏飞飞</v>
          </cell>
          <cell r="E1048" t="str">
            <v>女</v>
          </cell>
        </row>
        <row r="1049">
          <cell r="D1049" t="str">
            <v>马煜林</v>
          </cell>
          <cell r="E1049" t="str">
            <v>男</v>
          </cell>
        </row>
        <row r="1050">
          <cell r="D1050" t="str">
            <v>毛微</v>
          </cell>
          <cell r="E1050" t="str">
            <v>女</v>
          </cell>
        </row>
        <row r="1051">
          <cell r="D1051" t="str">
            <v>魏丽</v>
          </cell>
          <cell r="E1051" t="str">
            <v>女</v>
          </cell>
        </row>
        <row r="1052">
          <cell r="D1052" t="str">
            <v>代嫡</v>
          </cell>
          <cell r="E1052" t="str">
            <v>女</v>
          </cell>
        </row>
        <row r="1053">
          <cell r="D1053" t="str">
            <v>毛明素</v>
          </cell>
          <cell r="E1053" t="str">
            <v>女</v>
          </cell>
        </row>
        <row r="1054">
          <cell r="D1054" t="str">
            <v>梁文星</v>
          </cell>
          <cell r="E1054" t="str">
            <v>男</v>
          </cell>
        </row>
        <row r="1055">
          <cell r="D1055" t="str">
            <v>罗小娟</v>
          </cell>
          <cell r="E1055" t="str">
            <v>女</v>
          </cell>
        </row>
        <row r="1056">
          <cell r="D1056" t="str">
            <v>王锋</v>
          </cell>
          <cell r="E1056" t="str">
            <v>男</v>
          </cell>
        </row>
        <row r="1057">
          <cell r="D1057" t="str">
            <v>黄勇</v>
          </cell>
          <cell r="E1057" t="str">
            <v>男</v>
          </cell>
        </row>
        <row r="1058">
          <cell r="D1058" t="str">
            <v>吴方艳</v>
          </cell>
          <cell r="E1058" t="str">
            <v>女</v>
          </cell>
        </row>
        <row r="1059">
          <cell r="D1059" t="str">
            <v>李春昊</v>
          </cell>
          <cell r="E1059" t="str">
            <v>男</v>
          </cell>
        </row>
        <row r="1060">
          <cell r="D1060" t="str">
            <v>冉雅莉</v>
          </cell>
          <cell r="E1060" t="str">
            <v>女</v>
          </cell>
        </row>
        <row r="1061">
          <cell r="D1061" t="str">
            <v>韦小本</v>
          </cell>
          <cell r="E1061" t="str">
            <v>男</v>
          </cell>
        </row>
        <row r="1062">
          <cell r="D1062" t="str">
            <v>熊四慧</v>
          </cell>
          <cell r="E1062" t="str">
            <v>女</v>
          </cell>
        </row>
        <row r="1063">
          <cell r="D1063" t="str">
            <v>刘李琳</v>
          </cell>
          <cell r="E1063" t="str">
            <v>女</v>
          </cell>
        </row>
        <row r="1064">
          <cell r="D1064" t="str">
            <v>杨涛</v>
          </cell>
          <cell r="E1064" t="str">
            <v>男</v>
          </cell>
        </row>
        <row r="1065">
          <cell r="D1065" t="str">
            <v>田海蓉</v>
          </cell>
          <cell r="E1065" t="str">
            <v>女</v>
          </cell>
        </row>
        <row r="1066">
          <cell r="D1066" t="str">
            <v>龙钰璇</v>
          </cell>
          <cell r="E1066" t="str">
            <v>女</v>
          </cell>
        </row>
        <row r="1067">
          <cell r="D1067" t="str">
            <v>郑胜梭</v>
          </cell>
          <cell r="E1067" t="str">
            <v>男</v>
          </cell>
        </row>
        <row r="1068">
          <cell r="D1068" t="str">
            <v>杨美娟</v>
          </cell>
          <cell r="E1068" t="str">
            <v>女</v>
          </cell>
        </row>
        <row r="1069">
          <cell r="D1069" t="str">
            <v>黄宇杰</v>
          </cell>
          <cell r="E1069" t="str">
            <v>男</v>
          </cell>
        </row>
        <row r="1070">
          <cell r="D1070" t="str">
            <v>冯晓林</v>
          </cell>
          <cell r="E1070" t="str">
            <v>女</v>
          </cell>
        </row>
        <row r="1071">
          <cell r="D1071" t="str">
            <v>张秀平</v>
          </cell>
          <cell r="E1071" t="str">
            <v>女</v>
          </cell>
        </row>
        <row r="1072">
          <cell r="D1072" t="str">
            <v>严惠</v>
          </cell>
          <cell r="E1072" t="str">
            <v>女</v>
          </cell>
        </row>
        <row r="1073">
          <cell r="D1073" t="str">
            <v>杨金玉</v>
          </cell>
          <cell r="E1073" t="str">
            <v>男</v>
          </cell>
        </row>
        <row r="1074">
          <cell r="D1074" t="str">
            <v>饶丽</v>
          </cell>
          <cell r="E1074" t="str">
            <v>女</v>
          </cell>
        </row>
        <row r="1075">
          <cell r="D1075" t="str">
            <v>王超</v>
          </cell>
          <cell r="E1075" t="str">
            <v>男</v>
          </cell>
        </row>
        <row r="1076">
          <cell r="D1076" t="str">
            <v>石如俊</v>
          </cell>
          <cell r="E1076" t="str">
            <v>男</v>
          </cell>
        </row>
        <row r="1077">
          <cell r="D1077" t="str">
            <v>何立群</v>
          </cell>
          <cell r="E1077" t="str">
            <v>女</v>
          </cell>
        </row>
        <row r="1078">
          <cell r="D1078" t="str">
            <v>田南</v>
          </cell>
          <cell r="E1078" t="str">
            <v>女</v>
          </cell>
        </row>
        <row r="1079">
          <cell r="D1079" t="str">
            <v>陈长美</v>
          </cell>
          <cell r="E1079" t="str">
            <v>女</v>
          </cell>
        </row>
        <row r="1080">
          <cell r="D1080" t="str">
            <v>姚佳成</v>
          </cell>
          <cell r="E1080" t="str">
            <v>男</v>
          </cell>
        </row>
        <row r="1081">
          <cell r="D1081" t="str">
            <v>吴微</v>
          </cell>
          <cell r="E1081" t="str">
            <v>女</v>
          </cell>
        </row>
        <row r="1082">
          <cell r="D1082" t="str">
            <v>杨辉</v>
          </cell>
          <cell r="E1082" t="str">
            <v>男</v>
          </cell>
        </row>
        <row r="1083">
          <cell r="D1083" t="str">
            <v>罗赞</v>
          </cell>
          <cell r="E1083" t="str">
            <v>男</v>
          </cell>
        </row>
        <row r="1084">
          <cell r="D1084" t="str">
            <v>彭晓敏</v>
          </cell>
          <cell r="E1084" t="str">
            <v>女</v>
          </cell>
        </row>
        <row r="1085">
          <cell r="D1085" t="str">
            <v>吴连山</v>
          </cell>
          <cell r="E1085" t="str">
            <v>男</v>
          </cell>
        </row>
        <row r="1086">
          <cell r="D1086" t="str">
            <v>罗永清</v>
          </cell>
          <cell r="E1086" t="str">
            <v>女</v>
          </cell>
        </row>
        <row r="1087">
          <cell r="D1087" t="str">
            <v>沈洁洁</v>
          </cell>
          <cell r="E1087" t="str">
            <v>女</v>
          </cell>
        </row>
        <row r="1088">
          <cell r="D1088" t="str">
            <v>王建懿</v>
          </cell>
          <cell r="E1088" t="str">
            <v>男</v>
          </cell>
        </row>
        <row r="1089">
          <cell r="D1089" t="str">
            <v>彭祖昆</v>
          </cell>
          <cell r="E1089" t="str">
            <v>男</v>
          </cell>
        </row>
        <row r="1090">
          <cell r="D1090" t="str">
            <v>吕素</v>
          </cell>
          <cell r="E1090" t="str">
            <v>女</v>
          </cell>
        </row>
        <row r="1091">
          <cell r="D1091" t="str">
            <v>龙银枝</v>
          </cell>
          <cell r="E1091" t="str">
            <v>女</v>
          </cell>
        </row>
        <row r="1092">
          <cell r="D1092" t="str">
            <v>陈静</v>
          </cell>
          <cell r="E1092" t="str">
            <v>女</v>
          </cell>
        </row>
        <row r="1093">
          <cell r="D1093" t="str">
            <v>王欣</v>
          </cell>
          <cell r="E1093" t="str">
            <v>女</v>
          </cell>
        </row>
        <row r="1094">
          <cell r="D1094" t="str">
            <v>谢宏宁</v>
          </cell>
          <cell r="E1094" t="str">
            <v>男</v>
          </cell>
        </row>
        <row r="1095">
          <cell r="D1095" t="str">
            <v>何苗</v>
          </cell>
          <cell r="E1095" t="str">
            <v>女</v>
          </cell>
        </row>
        <row r="1096">
          <cell r="D1096" t="str">
            <v>周小玉</v>
          </cell>
          <cell r="E1096" t="str">
            <v>女</v>
          </cell>
        </row>
        <row r="1097">
          <cell r="D1097" t="str">
            <v>蒋桃</v>
          </cell>
          <cell r="E1097" t="str">
            <v>女</v>
          </cell>
        </row>
        <row r="1098">
          <cell r="D1098" t="str">
            <v>谯珍珍</v>
          </cell>
          <cell r="E1098" t="str">
            <v>女</v>
          </cell>
        </row>
        <row r="1099">
          <cell r="D1099" t="str">
            <v>高旭玲</v>
          </cell>
          <cell r="E1099" t="str">
            <v>女</v>
          </cell>
        </row>
        <row r="1100">
          <cell r="D1100" t="str">
            <v>凡宇</v>
          </cell>
          <cell r="E1100" t="str">
            <v>女</v>
          </cell>
        </row>
        <row r="1101">
          <cell r="D1101" t="str">
            <v>肖淇尹</v>
          </cell>
          <cell r="E1101" t="str">
            <v>女</v>
          </cell>
        </row>
        <row r="1102">
          <cell r="D1102" t="str">
            <v>杨丹</v>
          </cell>
          <cell r="E1102" t="str">
            <v>女</v>
          </cell>
        </row>
        <row r="1103">
          <cell r="D1103" t="str">
            <v>余静</v>
          </cell>
          <cell r="E1103" t="str">
            <v>女</v>
          </cell>
        </row>
        <row r="1104">
          <cell r="D1104" t="str">
            <v>杨蕾</v>
          </cell>
          <cell r="E1104" t="str">
            <v>女</v>
          </cell>
        </row>
        <row r="1105">
          <cell r="D1105" t="str">
            <v>田婷</v>
          </cell>
          <cell r="E1105" t="str">
            <v>女</v>
          </cell>
        </row>
        <row r="1106">
          <cell r="D1106" t="str">
            <v> 史爽</v>
          </cell>
          <cell r="E1106" t="str">
            <v>女</v>
          </cell>
        </row>
        <row r="1107">
          <cell r="D1107" t="str">
            <v>王玉香</v>
          </cell>
          <cell r="E1107" t="str">
            <v>女</v>
          </cell>
        </row>
        <row r="1108">
          <cell r="D1108" t="str">
            <v>张洌</v>
          </cell>
          <cell r="E1108" t="str">
            <v>男</v>
          </cell>
        </row>
        <row r="1109">
          <cell r="D1109" t="str">
            <v>谭琴琴</v>
          </cell>
          <cell r="E1109" t="str">
            <v>女</v>
          </cell>
        </row>
        <row r="1110">
          <cell r="D1110" t="str">
            <v>余秀琴</v>
          </cell>
          <cell r="E1110" t="str">
            <v>女</v>
          </cell>
        </row>
        <row r="1111">
          <cell r="D1111" t="str">
            <v>何静</v>
          </cell>
          <cell r="E1111" t="str">
            <v>女</v>
          </cell>
        </row>
        <row r="1112">
          <cell r="D1112" t="str">
            <v>谢林芳</v>
          </cell>
          <cell r="E1112" t="str">
            <v>女</v>
          </cell>
        </row>
        <row r="1113">
          <cell r="D1113" t="str">
            <v>陶婷</v>
          </cell>
          <cell r="E1113" t="str">
            <v>女</v>
          </cell>
        </row>
        <row r="1114">
          <cell r="D1114" t="str">
            <v>李本山</v>
          </cell>
          <cell r="E1114" t="str">
            <v>男</v>
          </cell>
        </row>
        <row r="1115">
          <cell r="D1115" t="str">
            <v>胡媛怡</v>
          </cell>
          <cell r="E1115" t="str">
            <v>女</v>
          </cell>
        </row>
        <row r="1116">
          <cell r="D1116" t="str">
            <v>黄婧</v>
          </cell>
          <cell r="E1116" t="str">
            <v>女</v>
          </cell>
        </row>
        <row r="1117">
          <cell r="D1117" t="str">
            <v>杨龙惠</v>
          </cell>
          <cell r="E1117" t="str">
            <v>女</v>
          </cell>
        </row>
        <row r="1118">
          <cell r="D1118" t="str">
            <v>熊久丹</v>
          </cell>
          <cell r="E1118" t="str">
            <v>女</v>
          </cell>
        </row>
        <row r="1119">
          <cell r="D1119" t="str">
            <v>蔡通荣</v>
          </cell>
          <cell r="E1119" t="str">
            <v>男</v>
          </cell>
        </row>
        <row r="1120">
          <cell r="D1120" t="str">
            <v>石维富</v>
          </cell>
          <cell r="E1120" t="str">
            <v>男</v>
          </cell>
        </row>
        <row r="1121">
          <cell r="D1121" t="str">
            <v>冯万城</v>
          </cell>
          <cell r="E1121" t="str">
            <v>男</v>
          </cell>
        </row>
        <row r="1122">
          <cell r="D1122" t="str">
            <v>刘小元</v>
          </cell>
          <cell r="E1122" t="str">
            <v>男</v>
          </cell>
        </row>
        <row r="1123">
          <cell r="D1123" t="str">
            <v>杨林茂</v>
          </cell>
          <cell r="E1123" t="str">
            <v>男</v>
          </cell>
        </row>
        <row r="1124">
          <cell r="D1124" t="str">
            <v>黄加玲</v>
          </cell>
          <cell r="E1124" t="str">
            <v>女</v>
          </cell>
        </row>
        <row r="1125">
          <cell r="D1125" t="str">
            <v>崔容</v>
          </cell>
          <cell r="E1125" t="str">
            <v>女</v>
          </cell>
        </row>
        <row r="1126">
          <cell r="D1126" t="str">
            <v>熊倩倩</v>
          </cell>
          <cell r="E1126" t="str">
            <v>女</v>
          </cell>
        </row>
        <row r="1127">
          <cell r="D1127" t="str">
            <v>张宇霞</v>
          </cell>
          <cell r="E1127" t="str">
            <v>女</v>
          </cell>
        </row>
        <row r="1128">
          <cell r="D1128" t="str">
            <v>黄念</v>
          </cell>
          <cell r="E1128" t="str">
            <v>男</v>
          </cell>
        </row>
        <row r="1129">
          <cell r="D1129" t="str">
            <v>韦光泽</v>
          </cell>
          <cell r="E1129" t="str">
            <v>男</v>
          </cell>
        </row>
        <row r="1130">
          <cell r="D1130" t="str">
            <v>曾萍</v>
          </cell>
          <cell r="E1130" t="str">
            <v>女</v>
          </cell>
        </row>
        <row r="1131">
          <cell r="D1131" t="str">
            <v>陈红池</v>
          </cell>
          <cell r="E1131" t="str">
            <v>女</v>
          </cell>
        </row>
        <row r="1132">
          <cell r="D1132" t="str">
            <v>宋阳</v>
          </cell>
          <cell r="E1132" t="str">
            <v>女</v>
          </cell>
        </row>
        <row r="1133">
          <cell r="D1133" t="str">
            <v>徐芳</v>
          </cell>
          <cell r="E1133" t="str">
            <v>女</v>
          </cell>
        </row>
        <row r="1134">
          <cell r="D1134" t="str">
            <v>姜佳丽</v>
          </cell>
          <cell r="E1134" t="str">
            <v>女</v>
          </cell>
        </row>
        <row r="1135">
          <cell r="D1135" t="str">
            <v>赵冰心</v>
          </cell>
          <cell r="E1135" t="str">
            <v>女</v>
          </cell>
        </row>
        <row r="1136">
          <cell r="D1136" t="str">
            <v>海加</v>
          </cell>
          <cell r="E1136" t="str">
            <v>女</v>
          </cell>
        </row>
        <row r="1137">
          <cell r="D1137" t="str">
            <v>米盈</v>
          </cell>
          <cell r="E1137" t="str">
            <v>女</v>
          </cell>
        </row>
        <row r="1138">
          <cell r="D1138" t="str">
            <v>廖帮容</v>
          </cell>
          <cell r="E1138" t="str">
            <v>女</v>
          </cell>
        </row>
        <row r="1139">
          <cell r="D1139" t="str">
            <v>张奇</v>
          </cell>
          <cell r="E1139" t="str">
            <v>女</v>
          </cell>
        </row>
        <row r="1140">
          <cell r="D1140" t="str">
            <v>包江敏</v>
          </cell>
          <cell r="E1140" t="str">
            <v>女</v>
          </cell>
        </row>
        <row r="1141">
          <cell r="D1141" t="str">
            <v>李美玲</v>
          </cell>
          <cell r="E1141" t="str">
            <v>女</v>
          </cell>
        </row>
        <row r="1142">
          <cell r="D1142" t="str">
            <v>龙广</v>
          </cell>
          <cell r="E1142" t="str">
            <v>男</v>
          </cell>
        </row>
        <row r="1143">
          <cell r="D1143" t="str">
            <v>杨震</v>
          </cell>
          <cell r="E1143" t="str">
            <v>男</v>
          </cell>
        </row>
        <row r="1144">
          <cell r="D1144" t="str">
            <v>李兰玲</v>
          </cell>
          <cell r="E1144" t="str">
            <v>女</v>
          </cell>
        </row>
        <row r="1145">
          <cell r="D1145" t="str">
            <v>潘红</v>
          </cell>
          <cell r="E1145" t="str">
            <v>女</v>
          </cell>
        </row>
        <row r="1146">
          <cell r="D1146" t="str">
            <v>罗成</v>
          </cell>
          <cell r="E1146" t="str">
            <v>男</v>
          </cell>
        </row>
        <row r="1147">
          <cell r="D1147" t="str">
            <v>卢鹏</v>
          </cell>
          <cell r="E1147" t="str">
            <v>男</v>
          </cell>
        </row>
        <row r="1148">
          <cell r="D1148" t="str">
            <v>陈高</v>
          </cell>
          <cell r="E1148" t="str">
            <v>男</v>
          </cell>
        </row>
        <row r="1149">
          <cell r="D1149" t="str">
            <v>陈湉湉</v>
          </cell>
          <cell r="E1149" t="str">
            <v>男</v>
          </cell>
        </row>
        <row r="1150">
          <cell r="D1150" t="str">
            <v>令狐柳梅</v>
          </cell>
          <cell r="E1150" t="str">
            <v>女</v>
          </cell>
        </row>
        <row r="1151">
          <cell r="D1151" t="str">
            <v>杨政飘</v>
          </cell>
          <cell r="E1151" t="str">
            <v>男</v>
          </cell>
        </row>
        <row r="1152">
          <cell r="D1152" t="str">
            <v>安仙蓉</v>
          </cell>
          <cell r="E1152" t="str">
            <v>女</v>
          </cell>
        </row>
        <row r="1153">
          <cell r="D1153" t="str">
            <v>张亮</v>
          </cell>
          <cell r="E1153" t="str">
            <v>男</v>
          </cell>
        </row>
        <row r="1154">
          <cell r="D1154" t="str">
            <v>吴天丽</v>
          </cell>
          <cell r="E1154" t="str">
            <v>女</v>
          </cell>
        </row>
        <row r="1155">
          <cell r="D1155" t="str">
            <v>何艳青</v>
          </cell>
          <cell r="E1155" t="str">
            <v>女</v>
          </cell>
        </row>
        <row r="1156">
          <cell r="D1156" t="str">
            <v>罗世各</v>
          </cell>
          <cell r="E1156" t="str">
            <v>男</v>
          </cell>
        </row>
        <row r="1157">
          <cell r="D1157" t="str">
            <v>庞盛坤</v>
          </cell>
          <cell r="E1157" t="str">
            <v>男</v>
          </cell>
        </row>
        <row r="1158">
          <cell r="D1158" t="str">
            <v>罗娅娟</v>
          </cell>
          <cell r="E1158" t="str">
            <v>女</v>
          </cell>
        </row>
        <row r="1159">
          <cell r="D1159" t="str">
            <v>吴落梅</v>
          </cell>
          <cell r="E1159" t="str">
            <v>女</v>
          </cell>
        </row>
        <row r="1160">
          <cell r="D1160" t="str">
            <v>廖文杰</v>
          </cell>
          <cell r="E1160" t="str">
            <v>女</v>
          </cell>
        </row>
        <row r="1161">
          <cell r="D1161" t="str">
            <v>支雄</v>
          </cell>
          <cell r="E1161" t="str">
            <v>男</v>
          </cell>
        </row>
        <row r="1162">
          <cell r="D1162" t="str">
            <v>彭义</v>
          </cell>
          <cell r="E1162" t="str">
            <v>男</v>
          </cell>
        </row>
        <row r="1163">
          <cell r="D1163" t="str">
            <v>林家彩</v>
          </cell>
          <cell r="E1163" t="str">
            <v>女</v>
          </cell>
        </row>
        <row r="1164">
          <cell r="D1164" t="str">
            <v>卢江芬</v>
          </cell>
          <cell r="E1164" t="str">
            <v>女</v>
          </cell>
        </row>
        <row r="1165">
          <cell r="D1165" t="str">
            <v>邰书东</v>
          </cell>
          <cell r="E1165" t="str">
            <v>男</v>
          </cell>
        </row>
        <row r="1166">
          <cell r="D1166" t="str">
            <v>吴志颖</v>
          </cell>
          <cell r="E1166" t="str">
            <v>女</v>
          </cell>
        </row>
        <row r="1167">
          <cell r="D1167" t="str">
            <v>姚本静</v>
          </cell>
          <cell r="E1167" t="str">
            <v>男</v>
          </cell>
        </row>
        <row r="1168">
          <cell r="D1168" t="str">
            <v>王尧</v>
          </cell>
          <cell r="E1168" t="str">
            <v>女</v>
          </cell>
        </row>
        <row r="1169">
          <cell r="D1169" t="str">
            <v>马超</v>
          </cell>
          <cell r="E1169" t="str">
            <v>男</v>
          </cell>
        </row>
        <row r="1170">
          <cell r="D1170" t="str">
            <v>龙沙</v>
          </cell>
          <cell r="E1170" t="str">
            <v>女</v>
          </cell>
        </row>
        <row r="1171">
          <cell r="D1171" t="str">
            <v>黄寒梅</v>
          </cell>
          <cell r="E1171" t="str">
            <v>女</v>
          </cell>
        </row>
        <row r="1172">
          <cell r="D1172" t="str">
            <v>龙治玉</v>
          </cell>
          <cell r="E1172" t="str">
            <v>女</v>
          </cell>
        </row>
        <row r="1173">
          <cell r="D1173" t="str">
            <v>田婵</v>
          </cell>
          <cell r="E1173" t="str">
            <v>女</v>
          </cell>
        </row>
        <row r="1174">
          <cell r="D1174" t="str">
            <v>吉珊</v>
          </cell>
          <cell r="E1174" t="str">
            <v>女</v>
          </cell>
        </row>
        <row r="1175">
          <cell r="D1175" t="str">
            <v>孙招辉</v>
          </cell>
          <cell r="E1175" t="str">
            <v>男</v>
          </cell>
        </row>
        <row r="1176">
          <cell r="D1176" t="str">
            <v>胡美</v>
          </cell>
          <cell r="E1176" t="str">
            <v>女</v>
          </cell>
        </row>
        <row r="1177">
          <cell r="D1177" t="str">
            <v>姚文帅</v>
          </cell>
          <cell r="E1177" t="str">
            <v>男</v>
          </cell>
        </row>
        <row r="1178">
          <cell r="D1178" t="str">
            <v>马秋军</v>
          </cell>
          <cell r="E1178" t="str">
            <v>女</v>
          </cell>
        </row>
        <row r="1179">
          <cell r="D1179" t="str">
            <v>许世虎</v>
          </cell>
          <cell r="E1179" t="str">
            <v>男</v>
          </cell>
        </row>
        <row r="1180">
          <cell r="D1180" t="str">
            <v>祖杨</v>
          </cell>
          <cell r="E1180" t="str">
            <v>男</v>
          </cell>
        </row>
        <row r="1181">
          <cell r="D1181" t="str">
            <v>王清丽</v>
          </cell>
          <cell r="E1181" t="str">
            <v>女</v>
          </cell>
        </row>
        <row r="1182">
          <cell r="D1182" t="str">
            <v>任柯莼</v>
          </cell>
          <cell r="E1182" t="str">
            <v>女</v>
          </cell>
        </row>
        <row r="1183">
          <cell r="D1183" t="str">
            <v>陈微</v>
          </cell>
          <cell r="E1183" t="str">
            <v>女</v>
          </cell>
        </row>
        <row r="1184">
          <cell r="D1184" t="str">
            <v>姚雪</v>
          </cell>
          <cell r="E1184" t="str">
            <v>女</v>
          </cell>
        </row>
        <row r="1185">
          <cell r="D1185" t="str">
            <v>徐娜娜</v>
          </cell>
          <cell r="E1185" t="str">
            <v>女</v>
          </cell>
        </row>
        <row r="1186">
          <cell r="D1186" t="str">
            <v>贺智慧</v>
          </cell>
          <cell r="E1186" t="str">
            <v>女</v>
          </cell>
        </row>
        <row r="1187">
          <cell r="D1187" t="str">
            <v>池敏</v>
          </cell>
          <cell r="E1187" t="str">
            <v>女</v>
          </cell>
        </row>
        <row r="1188">
          <cell r="D1188" t="str">
            <v>杨小芳</v>
          </cell>
          <cell r="E1188" t="str">
            <v>女</v>
          </cell>
        </row>
        <row r="1189">
          <cell r="D1189" t="str">
            <v>田红燕</v>
          </cell>
          <cell r="E1189" t="str">
            <v>女</v>
          </cell>
        </row>
        <row r="1190">
          <cell r="D1190" t="str">
            <v>田娅</v>
          </cell>
          <cell r="E1190" t="str">
            <v>女</v>
          </cell>
        </row>
        <row r="1191">
          <cell r="D1191" t="str">
            <v>钱飞梅</v>
          </cell>
          <cell r="E1191" t="str">
            <v>女</v>
          </cell>
        </row>
        <row r="1192">
          <cell r="D1192" t="str">
            <v>蒲国君</v>
          </cell>
          <cell r="E1192" t="str">
            <v>男</v>
          </cell>
        </row>
        <row r="1193">
          <cell r="D1193" t="str">
            <v>谭艳芳</v>
          </cell>
          <cell r="E1193" t="str">
            <v>女</v>
          </cell>
        </row>
        <row r="1194">
          <cell r="D1194" t="str">
            <v>雷春</v>
          </cell>
          <cell r="E1194" t="str">
            <v>女</v>
          </cell>
        </row>
        <row r="1195">
          <cell r="D1195" t="str">
            <v>寇雪</v>
          </cell>
          <cell r="E1195" t="str">
            <v>女</v>
          </cell>
        </row>
        <row r="1196">
          <cell r="D1196" t="str">
            <v>杨秀洪</v>
          </cell>
          <cell r="E1196" t="str">
            <v>男</v>
          </cell>
        </row>
        <row r="1197">
          <cell r="D1197" t="str">
            <v>陈婷</v>
          </cell>
          <cell r="E1197" t="str">
            <v>女</v>
          </cell>
        </row>
        <row r="1198">
          <cell r="D1198" t="str">
            <v>李晓琼</v>
          </cell>
          <cell r="E1198" t="str">
            <v>女</v>
          </cell>
        </row>
        <row r="1199">
          <cell r="D1199" t="str">
            <v>卢维峤</v>
          </cell>
          <cell r="E1199" t="str">
            <v>男</v>
          </cell>
        </row>
        <row r="1200">
          <cell r="D1200" t="str">
            <v>杨雪</v>
          </cell>
          <cell r="E1200" t="str">
            <v>女</v>
          </cell>
        </row>
        <row r="1201">
          <cell r="D1201" t="str">
            <v>耿嘉旋</v>
          </cell>
          <cell r="E1201" t="str">
            <v>女</v>
          </cell>
        </row>
        <row r="1202">
          <cell r="D1202" t="str">
            <v>岑微</v>
          </cell>
          <cell r="E1202" t="str">
            <v>女</v>
          </cell>
        </row>
        <row r="1203">
          <cell r="D1203" t="str">
            <v>李娟</v>
          </cell>
          <cell r="E1203" t="str">
            <v>女</v>
          </cell>
        </row>
        <row r="1204">
          <cell r="D1204" t="str">
            <v>罗欢</v>
          </cell>
          <cell r="E1204" t="str">
            <v>女</v>
          </cell>
        </row>
        <row r="1205">
          <cell r="D1205" t="str">
            <v>陈淼</v>
          </cell>
          <cell r="E1205" t="str">
            <v>女</v>
          </cell>
        </row>
        <row r="1206">
          <cell r="D1206" t="str">
            <v>江守凤</v>
          </cell>
          <cell r="E1206" t="str">
            <v>女</v>
          </cell>
        </row>
        <row r="1207">
          <cell r="D1207" t="str">
            <v>戴璐霜</v>
          </cell>
          <cell r="E1207" t="str">
            <v>女</v>
          </cell>
        </row>
        <row r="1208">
          <cell r="D1208" t="str">
            <v>张磊林</v>
          </cell>
          <cell r="E1208" t="str">
            <v>男</v>
          </cell>
        </row>
        <row r="1209">
          <cell r="D1209" t="str">
            <v>田秋琳</v>
          </cell>
          <cell r="E1209" t="str">
            <v>女</v>
          </cell>
        </row>
        <row r="1210">
          <cell r="D1210" t="str">
            <v>王松</v>
          </cell>
          <cell r="E1210" t="str">
            <v>男</v>
          </cell>
        </row>
        <row r="1211">
          <cell r="D1211" t="str">
            <v>刘蒙蒙</v>
          </cell>
          <cell r="E1211" t="str">
            <v>女</v>
          </cell>
        </row>
        <row r="1212">
          <cell r="D1212" t="str">
            <v>陈相琴</v>
          </cell>
          <cell r="E1212" t="str">
            <v>女</v>
          </cell>
        </row>
        <row r="1213">
          <cell r="D1213" t="str">
            <v>申晶晶</v>
          </cell>
          <cell r="E1213" t="str">
            <v>女</v>
          </cell>
        </row>
        <row r="1214">
          <cell r="D1214" t="str">
            <v>骆婷</v>
          </cell>
          <cell r="E1214" t="str">
            <v>女</v>
          </cell>
        </row>
        <row r="1215">
          <cell r="D1215" t="str">
            <v>匡磊艳</v>
          </cell>
          <cell r="E1215" t="str">
            <v>女</v>
          </cell>
        </row>
        <row r="1216">
          <cell r="D1216" t="str">
            <v>吴琼慧</v>
          </cell>
          <cell r="E1216" t="str">
            <v>女</v>
          </cell>
        </row>
        <row r="1217">
          <cell r="D1217" t="str">
            <v>罗泳山</v>
          </cell>
          <cell r="E1217" t="str">
            <v>男</v>
          </cell>
        </row>
        <row r="1218">
          <cell r="D1218" t="str">
            <v>杨继勇</v>
          </cell>
          <cell r="E1218" t="str">
            <v>男</v>
          </cell>
        </row>
        <row r="1219">
          <cell r="D1219" t="str">
            <v>吴娅娴</v>
          </cell>
          <cell r="E1219" t="str">
            <v>女</v>
          </cell>
        </row>
        <row r="1220">
          <cell r="D1220" t="str">
            <v> 张丽明</v>
          </cell>
          <cell r="E1220" t="str">
            <v>女</v>
          </cell>
        </row>
        <row r="1221">
          <cell r="D1221" t="str">
            <v>杨潇</v>
          </cell>
          <cell r="E1221" t="str">
            <v>男</v>
          </cell>
        </row>
        <row r="1222">
          <cell r="D1222" t="str">
            <v>龙彩霞</v>
          </cell>
          <cell r="E1222" t="str">
            <v>女</v>
          </cell>
        </row>
        <row r="1223">
          <cell r="D1223" t="str">
            <v>周尊情</v>
          </cell>
          <cell r="E1223" t="str">
            <v>男</v>
          </cell>
        </row>
        <row r="1224">
          <cell r="D1224" t="str">
            <v>彭婷婷</v>
          </cell>
          <cell r="E1224" t="str">
            <v>女</v>
          </cell>
        </row>
        <row r="1225">
          <cell r="D1225" t="str">
            <v>罗仪</v>
          </cell>
          <cell r="E1225" t="str">
            <v>女</v>
          </cell>
        </row>
        <row r="1226">
          <cell r="D1226" t="str">
            <v>周霞</v>
          </cell>
          <cell r="E1226" t="str">
            <v>女</v>
          </cell>
        </row>
        <row r="1227">
          <cell r="D1227" t="str">
            <v>龙海毛</v>
          </cell>
          <cell r="E1227" t="str">
            <v>男</v>
          </cell>
        </row>
        <row r="1228">
          <cell r="D1228" t="str">
            <v>杨丽</v>
          </cell>
          <cell r="E1228" t="str">
            <v>女</v>
          </cell>
        </row>
        <row r="1229">
          <cell r="D1229" t="str">
            <v>吴玉会</v>
          </cell>
          <cell r="E1229" t="str">
            <v>女</v>
          </cell>
        </row>
        <row r="1230">
          <cell r="D1230" t="str">
            <v>苏晓燕</v>
          </cell>
          <cell r="E1230" t="str">
            <v>女</v>
          </cell>
        </row>
        <row r="1231">
          <cell r="D1231" t="str">
            <v>余静</v>
          </cell>
          <cell r="E1231" t="str">
            <v>女</v>
          </cell>
        </row>
        <row r="1232">
          <cell r="D1232" t="str">
            <v>唐兴爱</v>
          </cell>
          <cell r="E1232" t="str">
            <v>女</v>
          </cell>
        </row>
        <row r="1233">
          <cell r="D1233" t="str">
            <v>锁双玲</v>
          </cell>
          <cell r="E1233" t="str">
            <v>女</v>
          </cell>
        </row>
        <row r="1234">
          <cell r="D1234" t="str">
            <v>杨江平</v>
          </cell>
          <cell r="E1234" t="str">
            <v>女</v>
          </cell>
        </row>
        <row r="1235">
          <cell r="D1235" t="str">
            <v>安琳</v>
          </cell>
          <cell r="E1235" t="str">
            <v>女</v>
          </cell>
        </row>
        <row r="1236">
          <cell r="D1236" t="str">
            <v>赵越</v>
          </cell>
          <cell r="E1236" t="str">
            <v>男</v>
          </cell>
        </row>
        <row r="1237">
          <cell r="D1237" t="str">
            <v>吴爱琴</v>
          </cell>
          <cell r="E1237" t="str">
            <v>女</v>
          </cell>
        </row>
        <row r="1238">
          <cell r="D1238" t="str">
            <v>罗莉琴</v>
          </cell>
          <cell r="E1238" t="str">
            <v>女</v>
          </cell>
        </row>
        <row r="1239">
          <cell r="D1239" t="str">
            <v>张双旭</v>
          </cell>
          <cell r="E1239" t="str">
            <v>女</v>
          </cell>
        </row>
        <row r="1240">
          <cell r="D1240" t="str">
            <v>滕小会</v>
          </cell>
          <cell r="E1240" t="str">
            <v>女</v>
          </cell>
        </row>
        <row r="1241">
          <cell r="D1241" t="str">
            <v>张晓慧</v>
          </cell>
          <cell r="E1241" t="str">
            <v>女</v>
          </cell>
        </row>
        <row r="1242">
          <cell r="D1242" t="str">
            <v>吴树雄</v>
          </cell>
          <cell r="E1242" t="str">
            <v>男</v>
          </cell>
        </row>
        <row r="1243">
          <cell r="D1243" t="str">
            <v>徐菀鑫</v>
          </cell>
          <cell r="E1243" t="str">
            <v>女</v>
          </cell>
        </row>
        <row r="1244">
          <cell r="D1244" t="str">
            <v>麻帅</v>
          </cell>
          <cell r="E1244" t="str">
            <v>男</v>
          </cell>
        </row>
        <row r="1245">
          <cell r="D1245" t="str">
            <v>袁露</v>
          </cell>
          <cell r="E1245" t="str">
            <v>女</v>
          </cell>
        </row>
        <row r="1246">
          <cell r="D1246" t="str">
            <v>吴文芳</v>
          </cell>
          <cell r="E1246" t="str">
            <v>女</v>
          </cell>
        </row>
        <row r="1247">
          <cell r="D1247" t="str">
            <v>张雯雯</v>
          </cell>
          <cell r="E1247" t="str">
            <v>女</v>
          </cell>
        </row>
        <row r="1248">
          <cell r="D1248" t="str">
            <v>蔡超</v>
          </cell>
          <cell r="E1248" t="str">
            <v>男</v>
          </cell>
        </row>
        <row r="1249">
          <cell r="D1249" t="str">
            <v>蒙雪静</v>
          </cell>
          <cell r="E1249" t="str">
            <v>女</v>
          </cell>
        </row>
        <row r="1250">
          <cell r="D1250" t="str">
            <v>杨锐</v>
          </cell>
          <cell r="E1250" t="str">
            <v>男</v>
          </cell>
        </row>
        <row r="1251">
          <cell r="D1251" t="str">
            <v>明单</v>
          </cell>
          <cell r="E1251" t="str">
            <v>女</v>
          </cell>
        </row>
        <row r="1252">
          <cell r="D1252" t="str">
            <v>程宁民</v>
          </cell>
          <cell r="E1252" t="str">
            <v>男</v>
          </cell>
        </row>
        <row r="1253">
          <cell r="D1253" t="str">
            <v>严飞鹏</v>
          </cell>
          <cell r="E1253" t="str">
            <v>男</v>
          </cell>
        </row>
        <row r="1254">
          <cell r="D1254" t="str">
            <v>马欧</v>
          </cell>
          <cell r="E1254" t="str">
            <v>女</v>
          </cell>
        </row>
        <row r="1255">
          <cell r="D1255" t="str">
            <v>冉青青</v>
          </cell>
          <cell r="E1255" t="str">
            <v>女</v>
          </cell>
        </row>
        <row r="1256">
          <cell r="D1256" t="str">
            <v>刘廷伟</v>
          </cell>
          <cell r="E1256" t="str">
            <v>男</v>
          </cell>
        </row>
        <row r="1257">
          <cell r="D1257" t="str">
            <v>卢林佳</v>
          </cell>
          <cell r="E1257" t="str">
            <v>女</v>
          </cell>
        </row>
        <row r="1258">
          <cell r="D1258" t="str">
            <v>张小敏</v>
          </cell>
          <cell r="E1258" t="str">
            <v>女</v>
          </cell>
        </row>
        <row r="1259">
          <cell r="D1259" t="str">
            <v>田近源</v>
          </cell>
          <cell r="E1259" t="str">
            <v>女</v>
          </cell>
        </row>
        <row r="1260">
          <cell r="D1260" t="str">
            <v>彭万涛</v>
          </cell>
          <cell r="E1260" t="str">
            <v>男</v>
          </cell>
        </row>
        <row r="1261">
          <cell r="D1261" t="str">
            <v>李玲</v>
          </cell>
          <cell r="E1261" t="str">
            <v>女</v>
          </cell>
        </row>
        <row r="1262">
          <cell r="D1262" t="str">
            <v>王文珍</v>
          </cell>
          <cell r="E1262" t="str">
            <v>女</v>
          </cell>
        </row>
        <row r="1263">
          <cell r="D1263" t="str">
            <v>陈蓬飞</v>
          </cell>
          <cell r="E1263" t="str">
            <v>男</v>
          </cell>
        </row>
        <row r="1264">
          <cell r="D1264" t="str">
            <v>杨柳</v>
          </cell>
          <cell r="E1264" t="str">
            <v>女</v>
          </cell>
        </row>
        <row r="1265">
          <cell r="D1265" t="str">
            <v>张莲</v>
          </cell>
          <cell r="E1265" t="str">
            <v>女</v>
          </cell>
        </row>
        <row r="1266">
          <cell r="D1266" t="str">
            <v>胡永艳</v>
          </cell>
          <cell r="E1266" t="str">
            <v>女</v>
          </cell>
        </row>
        <row r="1267">
          <cell r="D1267" t="str">
            <v>张炜昕</v>
          </cell>
          <cell r="E1267" t="str">
            <v>女</v>
          </cell>
        </row>
        <row r="1268">
          <cell r="D1268" t="str">
            <v>杨慧</v>
          </cell>
          <cell r="E1268" t="str">
            <v>女</v>
          </cell>
        </row>
        <row r="1269">
          <cell r="D1269" t="str">
            <v>陈凤</v>
          </cell>
          <cell r="E1269" t="str">
            <v>女</v>
          </cell>
        </row>
        <row r="1270">
          <cell r="D1270" t="str">
            <v>杜平鲜</v>
          </cell>
          <cell r="E1270" t="str">
            <v>男</v>
          </cell>
        </row>
        <row r="1271">
          <cell r="D1271" t="str">
            <v>王思懿</v>
          </cell>
          <cell r="E1271" t="str">
            <v>女</v>
          </cell>
        </row>
        <row r="1272">
          <cell r="D1272" t="str">
            <v>周应贵</v>
          </cell>
          <cell r="E1272" t="str">
            <v>男</v>
          </cell>
        </row>
        <row r="1273">
          <cell r="D1273" t="str">
            <v>张伟</v>
          </cell>
          <cell r="E1273" t="str">
            <v>男</v>
          </cell>
        </row>
        <row r="1274">
          <cell r="D1274" t="str">
            <v>李昌兰</v>
          </cell>
          <cell r="E1274" t="str">
            <v>女</v>
          </cell>
        </row>
        <row r="1275">
          <cell r="D1275" t="str">
            <v>田双进</v>
          </cell>
          <cell r="E1275" t="str">
            <v>男</v>
          </cell>
        </row>
        <row r="1276">
          <cell r="D1276" t="str">
            <v>高应单</v>
          </cell>
          <cell r="E1276" t="str">
            <v>男</v>
          </cell>
        </row>
        <row r="1277">
          <cell r="D1277" t="str">
            <v>罗爽</v>
          </cell>
          <cell r="E1277" t="str">
            <v>女</v>
          </cell>
        </row>
        <row r="1278">
          <cell r="D1278" t="str">
            <v>陈滔</v>
          </cell>
          <cell r="E1278" t="str">
            <v>男</v>
          </cell>
        </row>
        <row r="1279">
          <cell r="D1279" t="str">
            <v>赵凡荣</v>
          </cell>
          <cell r="E1279" t="str">
            <v>男</v>
          </cell>
        </row>
        <row r="1280">
          <cell r="D1280" t="str">
            <v>杨超</v>
          </cell>
          <cell r="E1280" t="str">
            <v>男</v>
          </cell>
        </row>
        <row r="1281">
          <cell r="D1281" t="str">
            <v>冉旭</v>
          </cell>
          <cell r="E1281" t="str">
            <v>女</v>
          </cell>
        </row>
        <row r="1282">
          <cell r="D1282" t="str">
            <v>张召娣</v>
          </cell>
          <cell r="E1282" t="str">
            <v>女</v>
          </cell>
        </row>
        <row r="1283">
          <cell r="D1283" t="str">
            <v>王莉</v>
          </cell>
          <cell r="E1283" t="str">
            <v>女</v>
          </cell>
        </row>
        <row r="1284">
          <cell r="D1284" t="str">
            <v>黄靖峰</v>
          </cell>
          <cell r="E1284" t="str">
            <v>男</v>
          </cell>
        </row>
        <row r="1285">
          <cell r="D1285" t="str">
            <v>肖亚玲</v>
          </cell>
          <cell r="E1285" t="str">
            <v>女</v>
          </cell>
        </row>
        <row r="1286">
          <cell r="D1286" t="str">
            <v>罗玉明</v>
          </cell>
          <cell r="E1286" t="str">
            <v>男</v>
          </cell>
        </row>
        <row r="1287">
          <cell r="D1287" t="str">
            <v>陈袋华</v>
          </cell>
          <cell r="E1287" t="str">
            <v>男</v>
          </cell>
        </row>
        <row r="1288">
          <cell r="D1288" t="str">
            <v>刘春英</v>
          </cell>
          <cell r="E1288" t="str">
            <v>女</v>
          </cell>
        </row>
        <row r="1289">
          <cell r="D1289" t="str">
            <v>王礼蓉</v>
          </cell>
          <cell r="E1289" t="str">
            <v>女</v>
          </cell>
        </row>
        <row r="1290">
          <cell r="D1290" t="str">
            <v>郭座</v>
          </cell>
          <cell r="E1290" t="str">
            <v>男</v>
          </cell>
        </row>
        <row r="1291">
          <cell r="D1291" t="str">
            <v>余飞</v>
          </cell>
          <cell r="E1291" t="str">
            <v>男</v>
          </cell>
        </row>
        <row r="1292">
          <cell r="D1292" t="str">
            <v>黄书群</v>
          </cell>
          <cell r="E1292" t="str">
            <v>女</v>
          </cell>
        </row>
        <row r="1293">
          <cell r="D1293" t="str">
            <v>王珂</v>
          </cell>
          <cell r="E1293" t="str">
            <v>女</v>
          </cell>
        </row>
        <row r="1294">
          <cell r="D1294" t="str">
            <v>高劲</v>
          </cell>
          <cell r="E1294" t="str">
            <v>男</v>
          </cell>
        </row>
        <row r="1295">
          <cell r="D1295" t="str">
            <v>李丽</v>
          </cell>
          <cell r="E1295" t="str">
            <v>女</v>
          </cell>
        </row>
        <row r="1296">
          <cell r="D1296" t="str">
            <v>王雪</v>
          </cell>
          <cell r="E1296" t="str">
            <v>女</v>
          </cell>
        </row>
        <row r="1297">
          <cell r="D1297" t="str">
            <v>杨秀奎</v>
          </cell>
          <cell r="E1297" t="str">
            <v>男</v>
          </cell>
        </row>
        <row r="1298">
          <cell r="D1298" t="str">
            <v>杨媚</v>
          </cell>
          <cell r="E1298" t="str">
            <v>女</v>
          </cell>
        </row>
        <row r="1299">
          <cell r="D1299" t="str">
            <v>吴钰</v>
          </cell>
          <cell r="E1299" t="str">
            <v>女</v>
          </cell>
        </row>
        <row r="1300">
          <cell r="D1300" t="str">
            <v>龙洁</v>
          </cell>
          <cell r="E1300" t="str">
            <v>女</v>
          </cell>
        </row>
        <row r="1301">
          <cell r="D1301" t="str">
            <v>吴燕凤</v>
          </cell>
          <cell r="E1301" t="str">
            <v>女</v>
          </cell>
        </row>
        <row r="1302">
          <cell r="D1302" t="str">
            <v>杨玉霞</v>
          </cell>
          <cell r="E1302" t="str">
            <v>女</v>
          </cell>
        </row>
        <row r="1303">
          <cell r="D1303" t="str">
            <v>龙玥</v>
          </cell>
          <cell r="E1303" t="str">
            <v>女</v>
          </cell>
        </row>
        <row r="1304">
          <cell r="D1304" t="str">
            <v>叶献</v>
          </cell>
          <cell r="E1304" t="str">
            <v>女</v>
          </cell>
        </row>
        <row r="1305">
          <cell r="D1305" t="str">
            <v>何晓慧</v>
          </cell>
          <cell r="E1305" t="str">
            <v>女</v>
          </cell>
        </row>
        <row r="1306">
          <cell r="D1306" t="str">
            <v>伍开琳</v>
          </cell>
          <cell r="E1306" t="str">
            <v>女</v>
          </cell>
        </row>
        <row r="1307">
          <cell r="D1307" t="str">
            <v>高维娇</v>
          </cell>
          <cell r="E1307" t="str">
            <v>女</v>
          </cell>
        </row>
        <row r="1308">
          <cell r="D1308" t="str">
            <v>张云梅</v>
          </cell>
          <cell r="E1308" t="str">
            <v>女</v>
          </cell>
        </row>
        <row r="1309">
          <cell r="D1309" t="str">
            <v>庹超</v>
          </cell>
          <cell r="E1309" t="str">
            <v>男</v>
          </cell>
        </row>
        <row r="1310">
          <cell r="D1310" t="str">
            <v>鲁捷</v>
          </cell>
          <cell r="E1310" t="str">
            <v>男</v>
          </cell>
        </row>
        <row r="1311">
          <cell r="D1311" t="str">
            <v>周其江</v>
          </cell>
          <cell r="E1311" t="str">
            <v>男</v>
          </cell>
        </row>
        <row r="1312">
          <cell r="D1312" t="str">
            <v>曾祥宇</v>
          </cell>
          <cell r="E1312" t="str">
            <v>女</v>
          </cell>
        </row>
        <row r="1313">
          <cell r="D1313" t="str">
            <v>王杏</v>
          </cell>
          <cell r="E1313" t="str">
            <v>女</v>
          </cell>
        </row>
        <row r="1314">
          <cell r="D1314" t="str">
            <v>杨柳娟</v>
          </cell>
          <cell r="E1314" t="str">
            <v>女</v>
          </cell>
        </row>
        <row r="1315">
          <cell r="D1315" t="str">
            <v>姚秀慧</v>
          </cell>
          <cell r="E1315" t="str">
            <v>女</v>
          </cell>
        </row>
        <row r="1316">
          <cell r="D1316" t="str">
            <v>冉秋生</v>
          </cell>
          <cell r="E1316" t="str">
            <v>男</v>
          </cell>
        </row>
        <row r="1317">
          <cell r="D1317" t="str">
            <v>邰薇</v>
          </cell>
          <cell r="E1317" t="str">
            <v>女</v>
          </cell>
        </row>
        <row r="1318">
          <cell r="D1318" t="str">
            <v>代治健</v>
          </cell>
          <cell r="E1318" t="str">
            <v>男</v>
          </cell>
        </row>
        <row r="1319">
          <cell r="D1319" t="str">
            <v>马艳</v>
          </cell>
          <cell r="E1319" t="str">
            <v>女</v>
          </cell>
        </row>
        <row r="1320">
          <cell r="D1320" t="str">
            <v>田艳</v>
          </cell>
          <cell r="E1320" t="str">
            <v>女</v>
          </cell>
        </row>
        <row r="1321">
          <cell r="D1321" t="str">
            <v>杨璐</v>
          </cell>
          <cell r="E1321" t="str">
            <v>女</v>
          </cell>
        </row>
        <row r="1322">
          <cell r="D1322" t="str">
            <v>石潭璐</v>
          </cell>
          <cell r="E1322" t="str">
            <v>女</v>
          </cell>
        </row>
        <row r="1323">
          <cell r="D1323" t="str">
            <v>王庭武</v>
          </cell>
          <cell r="E1323" t="str">
            <v>男</v>
          </cell>
        </row>
        <row r="1324">
          <cell r="D1324" t="str">
            <v>梁花</v>
          </cell>
          <cell r="E1324" t="str">
            <v>女</v>
          </cell>
        </row>
        <row r="1325">
          <cell r="D1325" t="str">
            <v>徐必林</v>
          </cell>
          <cell r="E1325" t="str">
            <v>男</v>
          </cell>
        </row>
        <row r="1326">
          <cell r="D1326" t="str">
            <v>岳吕</v>
          </cell>
          <cell r="E1326" t="str">
            <v>女</v>
          </cell>
        </row>
        <row r="1327">
          <cell r="D1327" t="str">
            <v>杨家美</v>
          </cell>
          <cell r="E1327" t="str">
            <v>女</v>
          </cell>
        </row>
        <row r="1328">
          <cell r="D1328" t="str">
            <v>杨沄峰</v>
          </cell>
          <cell r="E1328" t="str">
            <v>男</v>
          </cell>
        </row>
        <row r="1329">
          <cell r="D1329" t="str">
            <v>邵红婵</v>
          </cell>
          <cell r="E1329" t="str">
            <v>女</v>
          </cell>
        </row>
        <row r="1330">
          <cell r="D1330" t="str">
            <v>袁思贤</v>
          </cell>
          <cell r="E1330" t="str">
            <v>女</v>
          </cell>
        </row>
        <row r="1331">
          <cell r="D1331" t="str">
            <v>王启蒙</v>
          </cell>
          <cell r="E1331" t="str">
            <v>女</v>
          </cell>
        </row>
        <row r="1332">
          <cell r="D1332" t="str">
            <v>田晓娟</v>
          </cell>
          <cell r="E1332" t="str">
            <v>女</v>
          </cell>
        </row>
        <row r="1333">
          <cell r="D1333" t="str">
            <v>杨慧</v>
          </cell>
          <cell r="E1333" t="str">
            <v>女</v>
          </cell>
        </row>
        <row r="1334">
          <cell r="D1334" t="str">
            <v>付诗佳</v>
          </cell>
          <cell r="E1334" t="str">
            <v>女</v>
          </cell>
        </row>
        <row r="1335">
          <cell r="D1335" t="str">
            <v>余明艳</v>
          </cell>
          <cell r="E1335" t="str">
            <v>女</v>
          </cell>
        </row>
        <row r="1336">
          <cell r="D1336" t="str">
            <v>敖双</v>
          </cell>
          <cell r="E1336" t="str">
            <v>女</v>
          </cell>
        </row>
        <row r="1337">
          <cell r="D1337" t="str">
            <v>杜忠</v>
          </cell>
          <cell r="E1337" t="str">
            <v>男</v>
          </cell>
        </row>
        <row r="1338">
          <cell r="D1338" t="str">
            <v>蒋永艳</v>
          </cell>
          <cell r="E1338" t="str">
            <v>女</v>
          </cell>
        </row>
        <row r="1339">
          <cell r="D1339" t="str">
            <v>安雪</v>
          </cell>
          <cell r="E1339" t="str">
            <v>男</v>
          </cell>
        </row>
        <row r="1340">
          <cell r="D1340" t="str">
            <v>党金城</v>
          </cell>
          <cell r="E1340" t="str">
            <v>男</v>
          </cell>
        </row>
        <row r="1341">
          <cell r="D1341" t="str">
            <v>张云峰</v>
          </cell>
          <cell r="E1341" t="str">
            <v>女</v>
          </cell>
        </row>
        <row r="1342">
          <cell r="D1342" t="str">
            <v>卢天真</v>
          </cell>
          <cell r="E1342" t="str">
            <v>男</v>
          </cell>
        </row>
        <row r="1343">
          <cell r="D1343" t="str">
            <v>魏晓雨</v>
          </cell>
          <cell r="E1343" t="str">
            <v>女</v>
          </cell>
        </row>
        <row r="1344">
          <cell r="D1344" t="str">
            <v>韩科</v>
          </cell>
          <cell r="E1344" t="str">
            <v>男</v>
          </cell>
        </row>
        <row r="1345">
          <cell r="D1345" t="str">
            <v>姜金香</v>
          </cell>
          <cell r="E1345" t="str">
            <v>女</v>
          </cell>
        </row>
        <row r="1346">
          <cell r="D1346" t="str">
            <v>田露</v>
          </cell>
          <cell r="E1346" t="str">
            <v>女</v>
          </cell>
        </row>
        <row r="1347">
          <cell r="D1347" t="str">
            <v>明涛</v>
          </cell>
          <cell r="E1347" t="str">
            <v>男</v>
          </cell>
        </row>
        <row r="1348">
          <cell r="D1348" t="str">
            <v>张军伟</v>
          </cell>
          <cell r="E1348" t="str">
            <v>男</v>
          </cell>
        </row>
        <row r="1349">
          <cell r="D1349" t="str">
            <v>甘文孝</v>
          </cell>
          <cell r="E1349" t="str">
            <v>男</v>
          </cell>
        </row>
        <row r="1350">
          <cell r="D1350" t="str">
            <v>安雪梅</v>
          </cell>
          <cell r="E1350" t="str">
            <v>女</v>
          </cell>
        </row>
        <row r="1351">
          <cell r="D1351" t="str">
            <v>李江</v>
          </cell>
          <cell r="E1351" t="str">
            <v>男</v>
          </cell>
        </row>
        <row r="1352">
          <cell r="D1352" t="str">
            <v>罗琴</v>
          </cell>
          <cell r="E1352" t="str">
            <v>女</v>
          </cell>
        </row>
        <row r="1353">
          <cell r="D1353" t="str">
            <v>杨琴</v>
          </cell>
          <cell r="E1353" t="str">
            <v>女</v>
          </cell>
        </row>
        <row r="1354">
          <cell r="D1354" t="str">
            <v>付豪</v>
          </cell>
          <cell r="E1354" t="str">
            <v>男</v>
          </cell>
        </row>
        <row r="1355">
          <cell r="D1355" t="str">
            <v>王小芳</v>
          </cell>
          <cell r="E1355" t="str">
            <v>女</v>
          </cell>
        </row>
        <row r="1356">
          <cell r="D1356" t="str">
            <v>罗丽莉</v>
          </cell>
          <cell r="E1356" t="str">
            <v>女</v>
          </cell>
        </row>
        <row r="1357">
          <cell r="D1357" t="str">
            <v>杨阿敏</v>
          </cell>
          <cell r="E1357" t="str">
            <v>女</v>
          </cell>
        </row>
        <row r="1358">
          <cell r="D1358" t="str">
            <v>姚璐</v>
          </cell>
          <cell r="E1358" t="str">
            <v>女</v>
          </cell>
        </row>
        <row r="1359">
          <cell r="D1359" t="str">
            <v>黄千宴</v>
          </cell>
          <cell r="E1359" t="str">
            <v>女</v>
          </cell>
        </row>
        <row r="1360">
          <cell r="D1360" t="str">
            <v>余庆玲</v>
          </cell>
          <cell r="E1360" t="str">
            <v>女</v>
          </cell>
        </row>
        <row r="1361">
          <cell r="D1361" t="str">
            <v>沈洁</v>
          </cell>
          <cell r="E1361" t="str">
            <v>女</v>
          </cell>
        </row>
        <row r="1362">
          <cell r="D1362" t="str">
            <v>周昌玭</v>
          </cell>
          <cell r="E1362" t="str">
            <v>女</v>
          </cell>
        </row>
        <row r="1363">
          <cell r="D1363" t="str">
            <v>孙忠林</v>
          </cell>
          <cell r="E1363" t="str">
            <v>男</v>
          </cell>
        </row>
        <row r="1364">
          <cell r="D1364" t="str">
            <v>安红润</v>
          </cell>
          <cell r="E1364" t="str">
            <v>男</v>
          </cell>
        </row>
        <row r="1365">
          <cell r="D1365" t="str">
            <v>冉玲玲</v>
          </cell>
          <cell r="E1365" t="str">
            <v>女</v>
          </cell>
        </row>
        <row r="1366">
          <cell r="D1366" t="str">
            <v>吴涛</v>
          </cell>
          <cell r="E1366" t="str">
            <v>男</v>
          </cell>
        </row>
        <row r="1367">
          <cell r="D1367" t="str">
            <v>邓水仙</v>
          </cell>
          <cell r="E1367" t="str">
            <v>女</v>
          </cell>
        </row>
        <row r="1368">
          <cell r="D1368" t="str">
            <v>秦江平</v>
          </cell>
          <cell r="E1368" t="str">
            <v>女</v>
          </cell>
        </row>
        <row r="1369">
          <cell r="D1369" t="str">
            <v>朱怀荣</v>
          </cell>
          <cell r="E1369" t="str">
            <v>男</v>
          </cell>
        </row>
        <row r="1370">
          <cell r="D1370" t="str">
            <v>张丽</v>
          </cell>
          <cell r="E1370" t="str">
            <v>女</v>
          </cell>
        </row>
        <row r="1371">
          <cell r="D1371" t="str">
            <v>申海池</v>
          </cell>
          <cell r="E1371" t="str">
            <v>女</v>
          </cell>
        </row>
        <row r="1372">
          <cell r="D1372" t="str">
            <v>张少春</v>
          </cell>
          <cell r="E1372" t="str">
            <v>男</v>
          </cell>
        </row>
        <row r="1373">
          <cell r="D1373" t="str">
            <v>田维学</v>
          </cell>
          <cell r="E1373" t="str">
            <v>男</v>
          </cell>
        </row>
        <row r="1374">
          <cell r="D1374" t="str">
            <v>姚梅菊</v>
          </cell>
          <cell r="E1374" t="str">
            <v>女</v>
          </cell>
        </row>
        <row r="1375">
          <cell r="D1375" t="str">
            <v>胡小兰</v>
          </cell>
          <cell r="E1375" t="str">
            <v>女</v>
          </cell>
        </row>
        <row r="1376">
          <cell r="D1376" t="str">
            <v>杨爽爽</v>
          </cell>
          <cell r="E1376" t="str">
            <v>女</v>
          </cell>
        </row>
        <row r="1377">
          <cell r="D1377" t="str">
            <v>罗文</v>
          </cell>
          <cell r="E1377" t="str">
            <v>男</v>
          </cell>
        </row>
        <row r="1378">
          <cell r="D1378" t="str">
            <v>陈禾</v>
          </cell>
          <cell r="E1378" t="str">
            <v>女</v>
          </cell>
        </row>
        <row r="1379">
          <cell r="D1379" t="str">
            <v>杨乙兮</v>
          </cell>
          <cell r="E1379" t="str">
            <v>男</v>
          </cell>
        </row>
        <row r="1380">
          <cell r="D1380" t="str">
            <v>黄海钰</v>
          </cell>
          <cell r="E1380" t="str">
            <v>女</v>
          </cell>
        </row>
        <row r="1381">
          <cell r="D1381" t="str">
            <v>冯胜宇</v>
          </cell>
          <cell r="E1381" t="str">
            <v>男</v>
          </cell>
        </row>
        <row r="1382">
          <cell r="D1382" t="str">
            <v>田婷婷</v>
          </cell>
          <cell r="E1382" t="str">
            <v>女</v>
          </cell>
        </row>
        <row r="1383">
          <cell r="D1383" t="str">
            <v>张敏敏</v>
          </cell>
          <cell r="E1383" t="str">
            <v>女</v>
          </cell>
        </row>
        <row r="1384">
          <cell r="D1384" t="str">
            <v>何茂飞</v>
          </cell>
          <cell r="E1384" t="str">
            <v>女</v>
          </cell>
        </row>
        <row r="1385">
          <cell r="D1385" t="str">
            <v>刘兆敏</v>
          </cell>
          <cell r="E1385" t="str">
            <v>女</v>
          </cell>
        </row>
        <row r="1386">
          <cell r="D1386" t="str">
            <v>张冬冬</v>
          </cell>
          <cell r="E1386" t="str">
            <v>女</v>
          </cell>
        </row>
        <row r="1387">
          <cell r="D1387" t="str">
            <v>李技新</v>
          </cell>
          <cell r="E1387" t="str">
            <v>男</v>
          </cell>
        </row>
        <row r="1388">
          <cell r="D1388" t="str">
            <v>罗寒</v>
          </cell>
          <cell r="E1388" t="str">
            <v>男</v>
          </cell>
        </row>
        <row r="1389">
          <cell r="D1389" t="str">
            <v>覃朋祥</v>
          </cell>
          <cell r="E1389" t="str">
            <v>男</v>
          </cell>
        </row>
        <row r="1390">
          <cell r="D1390" t="str">
            <v>邱丽</v>
          </cell>
          <cell r="E1390" t="str">
            <v>女</v>
          </cell>
        </row>
        <row r="1391">
          <cell r="D1391" t="str">
            <v>袁振杰</v>
          </cell>
          <cell r="E1391" t="str">
            <v>男</v>
          </cell>
        </row>
        <row r="1392">
          <cell r="D1392" t="str">
            <v>陈波</v>
          </cell>
          <cell r="E1392" t="str">
            <v>男</v>
          </cell>
        </row>
        <row r="1393">
          <cell r="D1393" t="str">
            <v>冉江明</v>
          </cell>
          <cell r="E1393" t="str">
            <v>女</v>
          </cell>
        </row>
        <row r="1394">
          <cell r="D1394" t="str">
            <v>曾文艺</v>
          </cell>
          <cell r="E1394" t="str">
            <v>女</v>
          </cell>
        </row>
        <row r="1395">
          <cell r="D1395" t="str">
            <v>吴梅</v>
          </cell>
          <cell r="E1395" t="str">
            <v>女</v>
          </cell>
        </row>
        <row r="1396">
          <cell r="D1396" t="str">
            <v>余艺旋</v>
          </cell>
          <cell r="E1396" t="str">
            <v>女</v>
          </cell>
        </row>
        <row r="1397">
          <cell r="D1397" t="str">
            <v>陈青苗</v>
          </cell>
          <cell r="E1397" t="str">
            <v>男</v>
          </cell>
        </row>
        <row r="1398">
          <cell r="D1398" t="str">
            <v>但荣青</v>
          </cell>
          <cell r="E1398" t="str">
            <v>女</v>
          </cell>
        </row>
        <row r="1399">
          <cell r="D1399" t="str">
            <v>谢万前</v>
          </cell>
          <cell r="E1399" t="str">
            <v>男</v>
          </cell>
        </row>
        <row r="1400">
          <cell r="D1400" t="str">
            <v>童潇</v>
          </cell>
          <cell r="E1400" t="str">
            <v>女</v>
          </cell>
        </row>
        <row r="1401">
          <cell r="D1401" t="str">
            <v>陈杰</v>
          </cell>
          <cell r="E1401" t="str">
            <v>男</v>
          </cell>
        </row>
        <row r="1402">
          <cell r="D1402" t="str">
            <v>陈洁玉</v>
          </cell>
          <cell r="E1402" t="str">
            <v>女</v>
          </cell>
        </row>
        <row r="1403">
          <cell r="D1403" t="str">
            <v>李小秀</v>
          </cell>
          <cell r="E1403" t="str">
            <v>女</v>
          </cell>
        </row>
        <row r="1404">
          <cell r="D1404" t="str">
            <v>王远霞</v>
          </cell>
          <cell r="E1404" t="str">
            <v>女</v>
          </cell>
        </row>
        <row r="1405">
          <cell r="D1405" t="str">
            <v>杨妍婕</v>
          </cell>
          <cell r="E1405" t="str">
            <v>女</v>
          </cell>
        </row>
        <row r="1406">
          <cell r="D1406" t="str">
            <v>覃敏</v>
          </cell>
          <cell r="E1406" t="str">
            <v>女</v>
          </cell>
        </row>
        <row r="1407">
          <cell r="D1407" t="str">
            <v>曾智舜</v>
          </cell>
          <cell r="E1407" t="str">
            <v>男</v>
          </cell>
        </row>
        <row r="1408">
          <cell r="D1408" t="str">
            <v>舒涛</v>
          </cell>
          <cell r="E1408" t="str">
            <v>男</v>
          </cell>
        </row>
        <row r="1409">
          <cell r="D1409" t="str">
            <v>覃信芬</v>
          </cell>
          <cell r="E1409" t="str">
            <v>女</v>
          </cell>
        </row>
        <row r="1410">
          <cell r="D1410" t="str">
            <v>黄贵华</v>
          </cell>
          <cell r="E1410" t="str">
            <v>男</v>
          </cell>
        </row>
        <row r="1411">
          <cell r="D1411" t="str">
            <v>徐慧静</v>
          </cell>
          <cell r="E1411" t="str">
            <v>男</v>
          </cell>
        </row>
        <row r="1412">
          <cell r="D1412" t="str">
            <v>刘艳</v>
          </cell>
          <cell r="E1412" t="str">
            <v>女</v>
          </cell>
        </row>
        <row r="1413">
          <cell r="D1413" t="str">
            <v>王双</v>
          </cell>
          <cell r="E1413" t="str">
            <v>女</v>
          </cell>
        </row>
        <row r="1414">
          <cell r="D1414" t="str">
            <v>李长</v>
          </cell>
          <cell r="E1414" t="str">
            <v>男</v>
          </cell>
        </row>
        <row r="1415">
          <cell r="D1415" t="str">
            <v>张林</v>
          </cell>
          <cell r="E1415" t="str">
            <v>女</v>
          </cell>
        </row>
        <row r="1416">
          <cell r="D1416" t="str">
            <v>杨雨晴</v>
          </cell>
          <cell r="E1416" t="str">
            <v>女</v>
          </cell>
        </row>
        <row r="1417">
          <cell r="D1417" t="str">
            <v>陈玉</v>
          </cell>
          <cell r="E1417" t="str">
            <v>女</v>
          </cell>
        </row>
        <row r="1418">
          <cell r="D1418" t="str">
            <v>徐松</v>
          </cell>
          <cell r="E1418" t="str">
            <v>男</v>
          </cell>
        </row>
        <row r="1419">
          <cell r="D1419" t="str">
            <v>赵贤园</v>
          </cell>
          <cell r="E1419" t="str">
            <v>男</v>
          </cell>
        </row>
        <row r="1420">
          <cell r="D1420" t="str">
            <v>段之瑶</v>
          </cell>
          <cell r="E1420" t="str">
            <v>女</v>
          </cell>
        </row>
        <row r="1421">
          <cell r="D1421" t="str">
            <v>郭冯玉</v>
          </cell>
          <cell r="E1421" t="str">
            <v>女</v>
          </cell>
        </row>
        <row r="1422">
          <cell r="D1422" t="str">
            <v>杜晓丰</v>
          </cell>
          <cell r="E1422" t="str">
            <v>男</v>
          </cell>
        </row>
        <row r="1423">
          <cell r="D1423" t="str">
            <v>刘红</v>
          </cell>
          <cell r="E1423" t="str">
            <v>女</v>
          </cell>
        </row>
        <row r="1424">
          <cell r="D1424" t="str">
            <v>冉家好</v>
          </cell>
          <cell r="E1424" t="str">
            <v>男</v>
          </cell>
        </row>
        <row r="1425">
          <cell r="D1425" t="str">
            <v>申彩慧</v>
          </cell>
          <cell r="E1425" t="str">
            <v>女</v>
          </cell>
        </row>
        <row r="1426">
          <cell r="D1426" t="str">
            <v>张瑞佳</v>
          </cell>
          <cell r="E1426" t="str">
            <v>女</v>
          </cell>
        </row>
        <row r="1427">
          <cell r="D1427" t="str">
            <v>王昊</v>
          </cell>
          <cell r="E1427" t="str">
            <v>男</v>
          </cell>
        </row>
        <row r="1428">
          <cell r="D1428" t="str">
            <v>曹浩帆</v>
          </cell>
          <cell r="E1428" t="str">
            <v>男</v>
          </cell>
        </row>
        <row r="1429">
          <cell r="D1429" t="str">
            <v>杨莹莹</v>
          </cell>
          <cell r="E1429" t="str">
            <v>女</v>
          </cell>
        </row>
        <row r="1430">
          <cell r="D1430" t="str">
            <v>毛黔露</v>
          </cell>
          <cell r="E1430" t="str">
            <v>女</v>
          </cell>
        </row>
        <row r="1431">
          <cell r="D1431" t="str">
            <v>金慧</v>
          </cell>
          <cell r="E1431" t="str">
            <v>女</v>
          </cell>
        </row>
        <row r="1432">
          <cell r="D1432" t="str">
            <v>冯小玲</v>
          </cell>
          <cell r="E1432" t="str">
            <v>女</v>
          </cell>
        </row>
        <row r="1433">
          <cell r="D1433" t="str">
            <v>张钦焯</v>
          </cell>
          <cell r="E1433" t="str">
            <v>男</v>
          </cell>
        </row>
        <row r="1434">
          <cell r="D1434" t="str">
            <v>罗丹丹</v>
          </cell>
          <cell r="E1434" t="str">
            <v>女</v>
          </cell>
        </row>
        <row r="1435">
          <cell r="D1435" t="str">
            <v>唐凯燕</v>
          </cell>
          <cell r="E1435" t="str">
            <v>女</v>
          </cell>
        </row>
        <row r="1436">
          <cell r="D1436" t="str">
            <v>罗忠梅</v>
          </cell>
          <cell r="E1436" t="str">
            <v>女</v>
          </cell>
        </row>
        <row r="1437">
          <cell r="D1437" t="str">
            <v>周言</v>
          </cell>
          <cell r="E1437" t="str">
            <v>男</v>
          </cell>
        </row>
        <row r="1438">
          <cell r="D1438" t="str">
            <v>鲁天凤</v>
          </cell>
          <cell r="E1438" t="str">
            <v>女</v>
          </cell>
        </row>
        <row r="1439">
          <cell r="D1439" t="str">
            <v>田锋</v>
          </cell>
          <cell r="E1439" t="str">
            <v>男</v>
          </cell>
        </row>
        <row r="1440">
          <cell r="D1440" t="str">
            <v>杨丽娟</v>
          </cell>
          <cell r="E1440" t="str">
            <v>女</v>
          </cell>
        </row>
        <row r="1441">
          <cell r="D1441" t="str">
            <v>黎义</v>
          </cell>
          <cell r="E1441" t="str">
            <v>男</v>
          </cell>
        </row>
        <row r="1442">
          <cell r="D1442" t="str">
            <v>吴胜芬</v>
          </cell>
          <cell r="E1442" t="str">
            <v>女</v>
          </cell>
        </row>
        <row r="1443">
          <cell r="D1443" t="str">
            <v>郑登丽</v>
          </cell>
          <cell r="E1443" t="str">
            <v>女</v>
          </cell>
        </row>
        <row r="1444">
          <cell r="D1444" t="str">
            <v>张婷婷</v>
          </cell>
          <cell r="E1444" t="str">
            <v>女</v>
          </cell>
        </row>
        <row r="1445">
          <cell r="D1445" t="str">
            <v>蔡婷婷</v>
          </cell>
          <cell r="E1445" t="str">
            <v>女</v>
          </cell>
        </row>
        <row r="1446">
          <cell r="D1446" t="str">
            <v>杨元芬</v>
          </cell>
          <cell r="E1446" t="str">
            <v>女</v>
          </cell>
        </row>
        <row r="1447">
          <cell r="D1447" t="str">
            <v>谢旭</v>
          </cell>
          <cell r="E1447" t="str">
            <v>男</v>
          </cell>
        </row>
        <row r="1448">
          <cell r="D1448" t="str">
            <v>袁闻</v>
          </cell>
          <cell r="E1448" t="str">
            <v>女</v>
          </cell>
        </row>
        <row r="1449">
          <cell r="D1449" t="str">
            <v>张晓敏</v>
          </cell>
          <cell r="E1449" t="str">
            <v>女</v>
          </cell>
        </row>
        <row r="1450">
          <cell r="D1450" t="str">
            <v>龙舟</v>
          </cell>
          <cell r="E1450" t="str">
            <v>男</v>
          </cell>
        </row>
        <row r="1451">
          <cell r="D1451" t="str">
            <v>龙丽丽</v>
          </cell>
          <cell r="E1451" t="str">
            <v>女</v>
          </cell>
        </row>
        <row r="1452">
          <cell r="D1452" t="str">
            <v>何志莉</v>
          </cell>
          <cell r="E1452" t="str">
            <v>女</v>
          </cell>
        </row>
        <row r="1453">
          <cell r="D1453" t="str">
            <v>欧磊</v>
          </cell>
          <cell r="E1453" t="str">
            <v>男</v>
          </cell>
        </row>
        <row r="1454">
          <cell r="D1454" t="str">
            <v>王光梅</v>
          </cell>
          <cell r="E1454" t="str">
            <v>女</v>
          </cell>
        </row>
        <row r="1455">
          <cell r="D1455" t="str">
            <v>李静</v>
          </cell>
          <cell r="E1455" t="str">
            <v>女</v>
          </cell>
        </row>
        <row r="1456">
          <cell r="D1456" t="str">
            <v>何旭</v>
          </cell>
          <cell r="E1456" t="str">
            <v>男</v>
          </cell>
        </row>
        <row r="1457">
          <cell r="D1457" t="str">
            <v>宋蝶</v>
          </cell>
          <cell r="E1457" t="str">
            <v>女</v>
          </cell>
        </row>
        <row r="1458">
          <cell r="D1458" t="str">
            <v>张晓琴</v>
          </cell>
          <cell r="E1458" t="str">
            <v>女</v>
          </cell>
        </row>
        <row r="1459">
          <cell r="D1459" t="str">
            <v>姜松</v>
          </cell>
          <cell r="E1459" t="str">
            <v>男</v>
          </cell>
        </row>
        <row r="1460">
          <cell r="D1460" t="str">
            <v>冉雯敏</v>
          </cell>
          <cell r="E1460" t="str">
            <v>女</v>
          </cell>
        </row>
        <row r="1461">
          <cell r="D1461" t="str">
            <v>夏康丽</v>
          </cell>
          <cell r="E1461" t="str">
            <v>女</v>
          </cell>
        </row>
        <row r="1462">
          <cell r="D1462" t="str">
            <v>杨乾</v>
          </cell>
          <cell r="E1462" t="str">
            <v>男</v>
          </cell>
        </row>
        <row r="1463">
          <cell r="D1463" t="str">
            <v>白珍洁</v>
          </cell>
          <cell r="E1463" t="str">
            <v>女</v>
          </cell>
        </row>
        <row r="1464">
          <cell r="D1464" t="str">
            <v>王艳</v>
          </cell>
          <cell r="E1464" t="str">
            <v>女</v>
          </cell>
        </row>
        <row r="1465">
          <cell r="D1465" t="str">
            <v>熊玲</v>
          </cell>
          <cell r="E1465" t="str">
            <v>女</v>
          </cell>
        </row>
        <row r="1466">
          <cell r="D1466" t="str">
            <v>管毓梅</v>
          </cell>
          <cell r="E1466" t="str">
            <v>女</v>
          </cell>
        </row>
        <row r="1467">
          <cell r="D1467" t="str">
            <v>王树芬</v>
          </cell>
          <cell r="E1467" t="str">
            <v>女</v>
          </cell>
        </row>
        <row r="1468">
          <cell r="D1468" t="str">
            <v>兰文静</v>
          </cell>
          <cell r="E1468" t="str">
            <v>女</v>
          </cell>
        </row>
        <row r="1469">
          <cell r="D1469" t="str">
            <v>赵练</v>
          </cell>
          <cell r="E1469" t="str">
            <v>女</v>
          </cell>
        </row>
        <row r="1470">
          <cell r="D1470" t="str">
            <v>刘政</v>
          </cell>
          <cell r="E1470" t="str">
            <v>男</v>
          </cell>
        </row>
        <row r="1471">
          <cell r="D1471" t="str">
            <v>龙惠云</v>
          </cell>
          <cell r="E1471" t="str">
            <v>女</v>
          </cell>
        </row>
        <row r="1472">
          <cell r="D1472" t="str">
            <v>尚茂霞</v>
          </cell>
          <cell r="E1472" t="str">
            <v>女</v>
          </cell>
        </row>
        <row r="1473">
          <cell r="D1473" t="str">
            <v>钟文强</v>
          </cell>
          <cell r="E1473" t="str">
            <v>男</v>
          </cell>
        </row>
        <row r="1474">
          <cell r="D1474" t="str">
            <v>钱丽蓉</v>
          </cell>
          <cell r="E1474" t="str">
            <v>女</v>
          </cell>
        </row>
        <row r="1475">
          <cell r="D1475" t="str">
            <v>吴昌英</v>
          </cell>
          <cell r="E1475" t="str">
            <v>女</v>
          </cell>
        </row>
        <row r="1476">
          <cell r="D1476" t="str">
            <v>韩忠玲</v>
          </cell>
          <cell r="E1476" t="str">
            <v>女</v>
          </cell>
        </row>
        <row r="1477">
          <cell r="D1477" t="str">
            <v>王敏</v>
          </cell>
          <cell r="E1477" t="str">
            <v>女</v>
          </cell>
        </row>
        <row r="1478">
          <cell r="D1478" t="str">
            <v>安玲玲</v>
          </cell>
          <cell r="E1478" t="str">
            <v>女</v>
          </cell>
        </row>
        <row r="1479">
          <cell r="D1479" t="str">
            <v>鲁安兰</v>
          </cell>
          <cell r="E1479" t="str">
            <v>女</v>
          </cell>
        </row>
        <row r="1480">
          <cell r="D1480" t="str">
            <v>杜淳</v>
          </cell>
          <cell r="E1480" t="str">
            <v>女</v>
          </cell>
        </row>
        <row r="1481">
          <cell r="D1481" t="str">
            <v>张燕</v>
          </cell>
          <cell r="E1481" t="str">
            <v>女</v>
          </cell>
        </row>
        <row r="1482">
          <cell r="D1482" t="str">
            <v>杨振风</v>
          </cell>
          <cell r="E1482" t="str">
            <v>男</v>
          </cell>
        </row>
        <row r="1483">
          <cell r="D1483" t="str">
            <v>张明</v>
          </cell>
          <cell r="E1483" t="str">
            <v>男</v>
          </cell>
        </row>
        <row r="1484">
          <cell r="D1484" t="str">
            <v>冉婷</v>
          </cell>
          <cell r="E1484" t="str">
            <v>女</v>
          </cell>
        </row>
        <row r="1485">
          <cell r="D1485" t="str">
            <v>周勇</v>
          </cell>
          <cell r="E1485" t="str">
            <v>男</v>
          </cell>
        </row>
        <row r="1486">
          <cell r="D1486" t="str">
            <v>张慧慧</v>
          </cell>
          <cell r="E1486" t="str">
            <v>女</v>
          </cell>
        </row>
        <row r="1487">
          <cell r="D1487" t="str">
            <v>侯建芳</v>
          </cell>
          <cell r="E1487" t="str">
            <v>女</v>
          </cell>
        </row>
        <row r="1488">
          <cell r="D1488" t="str">
            <v>朱海艳</v>
          </cell>
          <cell r="E1488" t="str">
            <v>女</v>
          </cell>
        </row>
        <row r="1489">
          <cell r="D1489" t="str">
            <v>蔡晓燕</v>
          </cell>
          <cell r="E1489" t="str">
            <v>女</v>
          </cell>
        </row>
        <row r="1490">
          <cell r="D1490" t="str">
            <v>杨婉玉</v>
          </cell>
          <cell r="E1490" t="str">
            <v>女</v>
          </cell>
        </row>
        <row r="1491">
          <cell r="D1491" t="str">
            <v>彭洁银</v>
          </cell>
          <cell r="E1491" t="str">
            <v>女</v>
          </cell>
        </row>
        <row r="1492">
          <cell r="D1492" t="str">
            <v>袁纯碧</v>
          </cell>
          <cell r="E1492" t="str">
            <v>女</v>
          </cell>
        </row>
        <row r="1493">
          <cell r="D1493" t="str">
            <v>潘分聪</v>
          </cell>
          <cell r="E1493" t="str">
            <v>女</v>
          </cell>
        </row>
        <row r="1494">
          <cell r="D1494" t="str">
            <v>潘莎</v>
          </cell>
          <cell r="E1494" t="str">
            <v>女</v>
          </cell>
        </row>
        <row r="1495">
          <cell r="D1495" t="str">
            <v>张俊</v>
          </cell>
          <cell r="E1495" t="str">
            <v>男</v>
          </cell>
        </row>
        <row r="1496">
          <cell r="D1496" t="str">
            <v>冯丹</v>
          </cell>
          <cell r="E1496" t="str">
            <v>女</v>
          </cell>
        </row>
        <row r="1497">
          <cell r="D1497" t="str">
            <v>王华敏</v>
          </cell>
          <cell r="E1497" t="str">
            <v>女</v>
          </cell>
        </row>
        <row r="1498">
          <cell r="D1498" t="str">
            <v>杜启莲</v>
          </cell>
          <cell r="E1498" t="str">
            <v>女</v>
          </cell>
        </row>
        <row r="1499">
          <cell r="D1499" t="str">
            <v>张阳</v>
          </cell>
          <cell r="E1499" t="str">
            <v>男</v>
          </cell>
        </row>
        <row r="1500">
          <cell r="D1500" t="str">
            <v>罗冬霞</v>
          </cell>
          <cell r="E1500" t="str">
            <v>女</v>
          </cell>
        </row>
        <row r="1501">
          <cell r="D1501" t="str">
            <v>王峰华</v>
          </cell>
          <cell r="E1501" t="str">
            <v>男</v>
          </cell>
        </row>
        <row r="1502">
          <cell r="D1502" t="str">
            <v>晏红</v>
          </cell>
          <cell r="E1502" t="str">
            <v>女</v>
          </cell>
        </row>
        <row r="1503">
          <cell r="D1503" t="str">
            <v>姜保</v>
          </cell>
          <cell r="E1503" t="str">
            <v>男</v>
          </cell>
        </row>
        <row r="1504">
          <cell r="D1504" t="str">
            <v>安刘霞</v>
          </cell>
          <cell r="E1504" t="str">
            <v>女</v>
          </cell>
        </row>
        <row r="1505">
          <cell r="D1505" t="str">
            <v>冉桂玲</v>
          </cell>
          <cell r="E1505" t="str">
            <v>女</v>
          </cell>
        </row>
        <row r="1506">
          <cell r="D1506" t="str">
            <v>张可</v>
          </cell>
          <cell r="E1506" t="str">
            <v>女</v>
          </cell>
        </row>
        <row r="1507">
          <cell r="D1507" t="str">
            <v>李沐洋</v>
          </cell>
          <cell r="E1507" t="str">
            <v>男</v>
          </cell>
        </row>
        <row r="1508">
          <cell r="D1508" t="str">
            <v>田小云</v>
          </cell>
          <cell r="E1508" t="str">
            <v>男</v>
          </cell>
        </row>
        <row r="1509">
          <cell r="D1509" t="str">
            <v>熊文芝</v>
          </cell>
          <cell r="E1509" t="str">
            <v>女</v>
          </cell>
        </row>
        <row r="1510">
          <cell r="D1510" t="str">
            <v>唐梅</v>
          </cell>
          <cell r="E1510" t="str">
            <v>女</v>
          </cell>
        </row>
        <row r="1511">
          <cell r="D1511" t="str">
            <v>崔嘉欣</v>
          </cell>
          <cell r="E1511" t="str">
            <v>女</v>
          </cell>
        </row>
        <row r="1512">
          <cell r="D1512" t="str">
            <v>曾维</v>
          </cell>
          <cell r="E1512" t="str">
            <v>女</v>
          </cell>
        </row>
        <row r="1513">
          <cell r="D1513" t="str">
            <v>邱艳</v>
          </cell>
          <cell r="E1513" t="str">
            <v>女</v>
          </cell>
        </row>
        <row r="1514">
          <cell r="D1514" t="str">
            <v>杨楠</v>
          </cell>
          <cell r="E1514" t="str">
            <v>女</v>
          </cell>
        </row>
        <row r="1515">
          <cell r="D1515" t="str">
            <v>母念</v>
          </cell>
          <cell r="E1515" t="str">
            <v>女</v>
          </cell>
        </row>
        <row r="1516">
          <cell r="D1516" t="str">
            <v>白丽</v>
          </cell>
          <cell r="E1516" t="str">
            <v>女</v>
          </cell>
        </row>
        <row r="1517">
          <cell r="D1517" t="str">
            <v>姚猛</v>
          </cell>
          <cell r="E1517" t="str">
            <v>男</v>
          </cell>
        </row>
        <row r="1518">
          <cell r="D1518" t="str">
            <v>邓苗</v>
          </cell>
          <cell r="E1518" t="str">
            <v>女</v>
          </cell>
        </row>
        <row r="1519">
          <cell r="D1519" t="str">
            <v>杨洁</v>
          </cell>
          <cell r="E1519" t="str">
            <v>女</v>
          </cell>
        </row>
        <row r="1520">
          <cell r="D1520" t="str">
            <v>蒋姚琴</v>
          </cell>
          <cell r="E1520" t="str">
            <v>女</v>
          </cell>
        </row>
        <row r="1521">
          <cell r="D1521" t="str">
            <v>杨秀清</v>
          </cell>
          <cell r="E1521" t="str">
            <v>男</v>
          </cell>
        </row>
        <row r="1522">
          <cell r="D1522" t="str">
            <v>申荣</v>
          </cell>
          <cell r="E1522" t="str">
            <v>男</v>
          </cell>
        </row>
        <row r="1523">
          <cell r="D1523" t="str">
            <v>张娟</v>
          </cell>
          <cell r="E1523" t="str">
            <v>女</v>
          </cell>
        </row>
        <row r="1524">
          <cell r="D1524" t="str">
            <v>蒋勤芬</v>
          </cell>
          <cell r="E1524" t="str">
            <v>女</v>
          </cell>
        </row>
        <row r="1525">
          <cell r="D1525" t="str">
            <v>吴小雨</v>
          </cell>
          <cell r="E1525" t="str">
            <v>女</v>
          </cell>
        </row>
        <row r="1526">
          <cell r="D1526" t="str">
            <v>赵飞</v>
          </cell>
          <cell r="E1526" t="str">
            <v>男</v>
          </cell>
        </row>
        <row r="1527">
          <cell r="D1527" t="str">
            <v>杨英</v>
          </cell>
          <cell r="E1527" t="str">
            <v>女</v>
          </cell>
        </row>
        <row r="1528">
          <cell r="D1528" t="str">
            <v>黄秀萍</v>
          </cell>
          <cell r="E1528" t="str">
            <v>女</v>
          </cell>
        </row>
        <row r="1529">
          <cell r="D1529" t="str">
            <v>杨星月</v>
          </cell>
          <cell r="E1529" t="str">
            <v>女</v>
          </cell>
        </row>
        <row r="1530">
          <cell r="D1530" t="str">
            <v>孙超</v>
          </cell>
          <cell r="E1530" t="str">
            <v>男</v>
          </cell>
        </row>
        <row r="1531">
          <cell r="D1531" t="str">
            <v>冉梅</v>
          </cell>
          <cell r="E1531" t="str">
            <v>女</v>
          </cell>
        </row>
        <row r="1532">
          <cell r="D1532" t="str">
            <v>刘天珍</v>
          </cell>
          <cell r="E1532" t="str">
            <v>女</v>
          </cell>
        </row>
        <row r="1533">
          <cell r="D1533" t="str">
            <v>杨芝灵</v>
          </cell>
          <cell r="E1533" t="str">
            <v>女</v>
          </cell>
        </row>
        <row r="1534">
          <cell r="D1534" t="str">
            <v>杨姣</v>
          </cell>
          <cell r="E1534" t="str">
            <v>女</v>
          </cell>
        </row>
        <row r="1535">
          <cell r="D1535" t="str">
            <v>杨秋玲</v>
          </cell>
          <cell r="E1535" t="str">
            <v>女</v>
          </cell>
        </row>
        <row r="1536">
          <cell r="D1536" t="str">
            <v>邹恺丽</v>
          </cell>
          <cell r="E1536" t="str">
            <v>女</v>
          </cell>
        </row>
        <row r="1537">
          <cell r="D1537" t="str">
            <v>欧阳菁</v>
          </cell>
          <cell r="E1537" t="str">
            <v>女</v>
          </cell>
        </row>
        <row r="1538">
          <cell r="D1538" t="str">
            <v>冉伟</v>
          </cell>
          <cell r="E1538" t="str">
            <v>男</v>
          </cell>
        </row>
        <row r="1539">
          <cell r="D1539" t="str">
            <v>张海琴</v>
          </cell>
          <cell r="E1539" t="str">
            <v>女</v>
          </cell>
        </row>
        <row r="1540">
          <cell r="D1540" t="str">
            <v>孙祺丽</v>
          </cell>
          <cell r="E1540" t="str">
            <v>女</v>
          </cell>
        </row>
        <row r="1541">
          <cell r="D1541" t="str">
            <v>程思思</v>
          </cell>
          <cell r="E1541" t="str">
            <v>女</v>
          </cell>
        </row>
        <row r="1542">
          <cell r="D1542" t="str">
            <v>简利琴</v>
          </cell>
          <cell r="E1542" t="str">
            <v>女</v>
          </cell>
        </row>
        <row r="1543">
          <cell r="D1543" t="str">
            <v>刘泽正</v>
          </cell>
          <cell r="E1543" t="str">
            <v>男</v>
          </cell>
        </row>
        <row r="1544">
          <cell r="D1544" t="str">
            <v>李正腾</v>
          </cell>
          <cell r="E1544" t="str">
            <v>男</v>
          </cell>
        </row>
        <row r="1545">
          <cell r="D1545" t="str">
            <v>莫明园</v>
          </cell>
          <cell r="E1545" t="str">
            <v>男</v>
          </cell>
        </row>
        <row r="1546">
          <cell r="D1546" t="str">
            <v>周敏琴</v>
          </cell>
          <cell r="E1546" t="str">
            <v>女</v>
          </cell>
        </row>
        <row r="1547">
          <cell r="D1547" t="str">
            <v>刘林</v>
          </cell>
          <cell r="E1547" t="str">
            <v>男</v>
          </cell>
        </row>
        <row r="1548">
          <cell r="D1548" t="str">
            <v>陈灵香</v>
          </cell>
          <cell r="E1548" t="str">
            <v>女</v>
          </cell>
        </row>
        <row r="1549">
          <cell r="D1549" t="str">
            <v>冉香莲</v>
          </cell>
          <cell r="E1549" t="str">
            <v>女</v>
          </cell>
        </row>
        <row r="1550">
          <cell r="D1550" t="str">
            <v>田谷</v>
          </cell>
          <cell r="E1550" t="str">
            <v>男</v>
          </cell>
        </row>
        <row r="1551">
          <cell r="D1551" t="str">
            <v>刘玉芬</v>
          </cell>
          <cell r="E1551" t="str">
            <v>女</v>
          </cell>
        </row>
        <row r="1552">
          <cell r="D1552" t="str">
            <v>舒小康</v>
          </cell>
          <cell r="E1552" t="str">
            <v>男</v>
          </cell>
        </row>
        <row r="1553">
          <cell r="D1553" t="str">
            <v>李信男</v>
          </cell>
          <cell r="E1553" t="str">
            <v>男</v>
          </cell>
        </row>
        <row r="1554">
          <cell r="D1554" t="str">
            <v>龙宇</v>
          </cell>
          <cell r="E1554" t="str">
            <v>男</v>
          </cell>
        </row>
        <row r="1555">
          <cell r="D1555" t="str">
            <v>付汝鑫</v>
          </cell>
          <cell r="E1555" t="str">
            <v>女</v>
          </cell>
        </row>
        <row r="1556">
          <cell r="D1556" t="str">
            <v>龙娅婷</v>
          </cell>
          <cell r="E1556" t="str">
            <v>女</v>
          </cell>
        </row>
        <row r="1557">
          <cell r="D1557" t="str">
            <v>吴小云</v>
          </cell>
          <cell r="E1557" t="str">
            <v>女</v>
          </cell>
        </row>
        <row r="1558">
          <cell r="D1558" t="str">
            <v>黄格群</v>
          </cell>
          <cell r="E1558" t="str">
            <v>女</v>
          </cell>
        </row>
        <row r="1559">
          <cell r="D1559" t="str">
            <v>雷惠欣</v>
          </cell>
          <cell r="E1559" t="str">
            <v>女</v>
          </cell>
        </row>
        <row r="1560">
          <cell r="D1560" t="str">
            <v>石军</v>
          </cell>
          <cell r="E1560" t="str">
            <v>男</v>
          </cell>
        </row>
        <row r="1561">
          <cell r="D1561" t="str">
            <v>何剑锋</v>
          </cell>
          <cell r="E1561" t="str">
            <v>男</v>
          </cell>
        </row>
        <row r="1562">
          <cell r="D1562" t="str">
            <v>蔡慧琳</v>
          </cell>
          <cell r="E1562" t="str">
            <v>女</v>
          </cell>
        </row>
        <row r="1563">
          <cell r="D1563" t="str">
            <v>顾光志</v>
          </cell>
          <cell r="E1563" t="str">
            <v>男</v>
          </cell>
        </row>
        <row r="1564">
          <cell r="D1564" t="str">
            <v>唐珍珠</v>
          </cell>
          <cell r="E1564" t="str">
            <v>女</v>
          </cell>
        </row>
        <row r="1565">
          <cell r="D1565" t="str">
            <v>甘艺芳</v>
          </cell>
          <cell r="E1565" t="str">
            <v>女</v>
          </cell>
        </row>
        <row r="1566">
          <cell r="D1566" t="str">
            <v>杨桂芳</v>
          </cell>
          <cell r="E1566" t="str">
            <v>女</v>
          </cell>
        </row>
        <row r="1567">
          <cell r="D1567" t="str">
            <v>杨维</v>
          </cell>
          <cell r="E1567" t="str">
            <v>女</v>
          </cell>
        </row>
        <row r="1568">
          <cell r="D1568" t="str">
            <v>罗雨佳</v>
          </cell>
          <cell r="E1568" t="str">
            <v>女</v>
          </cell>
        </row>
        <row r="1569">
          <cell r="D1569" t="str">
            <v>胡婷</v>
          </cell>
          <cell r="E1569" t="str">
            <v>女</v>
          </cell>
        </row>
        <row r="1570">
          <cell r="D1570" t="str">
            <v>杜娟萍</v>
          </cell>
          <cell r="E1570" t="str">
            <v>女</v>
          </cell>
        </row>
        <row r="1571">
          <cell r="D1571" t="str">
            <v>瞿丽蓉</v>
          </cell>
          <cell r="E1571" t="str">
            <v>女</v>
          </cell>
        </row>
        <row r="1572">
          <cell r="D1572" t="str">
            <v>吴洪村</v>
          </cell>
          <cell r="E1572" t="str">
            <v>男</v>
          </cell>
        </row>
        <row r="1573">
          <cell r="D1573" t="str">
            <v>田小林</v>
          </cell>
          <cell r="E1573" t="str">
            <v>女</v>
          </cell>
        </row>
        <row r="1574">
          <cell r="D1574" t="str">
            <v>姜雪婧</v>
          </cell>
          <cell r="E1574" t="str">
            <v>女</v>
          </cell>
        </row>
        <row r="1575">
          <cell r="D1575" t="str">
            <v>程友友</v>
          </cell>
          <cell r="E1575" t="str">
            <v>男</v>
          </cell>
        </row>
        <row r="1576">
          <cell r="D1576" t="str">
            <v>俞雪</v>
          </cell>
          <cell r="E1576" t="str">
            <v>女</v>
          </cell>
        </row>
        <row r="1577">
          <cell r="D1577" t="str">
            <v>黄丽容</v>
          </cell>
          <cell r="E1577" t="str">
            <v>女</v>
          </cell>
        </row>
        <row r="1578">
          <cell r="D1578" t="str">
            <v>周治艳</v>
          </cell>
          <cell r="E1578" t="str">
            <v>女</v>
          </cell>
        </row>
        <row r="1579">
          <cell r="D1579" t="str">
            <v>李丽平</v>
          </cell>
          <cell r="E1579" t="str">
            <v>女</v>
          </cell>
        </row>
        <row r="1580">
          <cell r="D1580" t="str">
            <v>王吴国</v>
          </cell>
          <cell r="E1580" t="str">
            <v>男</v>
          </cell>
        </row>
        <row r="1581">
          <cell r="D1581" t="str">
            <v>田所</v>
          </cell>
          <cell r="E1581" t="str">
            <v>男</v>
          </cell>
        </row>
        <row r="1582">
          <cell r="D1582" t="str">
            <v>李明兰</v>
          </cell>
          <cell r="E1582" t="str">
            <v>女</v>
          </cell>
        </row>
        <row r="1583">
          <cell r="D1583" t="str">
            <v>戴惠</v>
          </cell>
          <cell r="E1583" t="str">
            <v>女</v>
          </cell>
        </row>
        <row r="1584">
          <cell r="D1584" t="str">
            <v>刘贵仁</v>
          </cell>
          <cell r="E1584" t="str">
            <v>男</v>
          </cell>
        </row>
        <row r="1585">
          <cell r="D1585" t="str">
            <v>肖飞</v>
          </cell>
          <cell r="E1585" t="str">
            <v>男</v>
          </cell>
        </row>
        <row r="1586">
          <cell r="D1586" t="str">
            <v>吴培芳</v>
          </cell>
          <cell r="E1586" t="str">
            <v>女</v>
          </cell>
        </row>
        <row r="1587">
          <cell r="D1587" t="str">
            <v>胡启娟</v>
          </cell>
          <cell r="E1587" t="str">
            <v>女</v>
          </cell>
        </row>
        <row r="1588">
          <cell r="D1588" t="str">
            <v>李岳俊</v>
          </cell>
          <cell r="E1588" t="str">
            <v>男</v>
          </cell>
        </row>
        <row r="1589">
          <cell r="D1589" t="str">
            <v>敖媛</v>
          </cell>
          <cell r="E1589" t="str">
            <v>女</v>
          </cell>
        </row>
        <row r="1590">
          <cell r="D1590" t="str">
            <v>余文珍</v>
          </cell>
          <cell r="E1590" t="str">
            <v>女</v>
          </cell>
        </row>
        <row r="1591">
          <cell r="D1591" t="str">
            <v>李章凡</v>
          </cell>
          <cell r="E1591" t="str">
            <v>男</v>
          </cell>
        </row>
        <row r="1592">
          <cell r="D1592" t="str">
            <v>陈曼曼</v>
          </cell>
          <cell r="E1592" t="str">
            <v>女</v>
          </cell>
        </row>
        <row r="1593">
          <cell r="D1593" t="str">
            <v>刘光菊</v>
          </cell>
          <cell r="E1593" t="str">
            <v>女</v>
          </cell>
        </row>
        <row r="1594">
          <cell r="D1594" t="str">
            <v>夏蜜蜜</v>
          </cell>
          <cell r="E1594" t="str">
            <v>女</v>
          </cell>
        </row>
        <row r="1595">
          <cell r="D1595" t="str">
            <v>唐琴琴</v>
          </cell>
          <cell r="E1595" t="str">
            <v>女</v>
          </cell>
        </row>
        <row r="1596">
          <cell r="D1596" t="str">
            <v>李迪</v>
          </cell>
          <cell r="E1596" t="str">
            <v>女</v>
          </cell>
        </row>
        <row r="1597">
          <cell r="D1597" t="str">
            <v>田珊珊</v>
          </cell>
          <cell r="E1597" t="str">
            <v>女</v>
          </cell>
        </row>
        <row r="1598">
          <cell r="D1598" t="str">
            <v>吴茗刚</v>
          </cell>
          <cell r="E1598" t="str">
            <v>男</v>
          </cell>
        </row>
        <row r="1599">
          <cell r="D1599" t="str">
            <v>姚海军</v>
          </cell>
          <cell r="E1599" t="str">
            <v>男</v>
          </cell>
        </row>
        <row r="1600">
          <cell r="D1600" t="str">
            <v>李伟莉</v>
          </cell>
          <cell r="E1600" t="str">
            <v>女</v>
          </cell>
        </row>
        <row r="1601">
          <cell r="D1601" t="str">
            <v>陈思菁</v>
          </cell>
          <cell r="E1601" t="str">
            <v>女</v>
          </cell>
        </row>
        <row r="1602">
          <cell r="D1602" t="str">
            <v>杨义菊</v>
          </cell>
          <cell r="E1602" t="str">
            <v>女</v>
          </cell>
        </row>
        <row r="1603">
          <cell r="D1603" t="str">
            <v>王寿兰</v>
          </cell>
          <cell r="E1603" t="str">
            <v>女</v>
          </cell>
        </row>
        <row r="1604">
          <cell r="D1604" t="str">
            <v>舒畅</v>
          </cell>
          <cell r="E1604" t="str">
            <v>男</v>
          </cell>
        </row>
        <row r="1605">
          <cell r="D1605" t="str">
            <v>冉丽丽</v>
          </cell>
          <cell r="E1605" t="str">
            <v>女</v>
          </cell>
        </row>
        <row r="1606">
          <cell r="D1606" t="str">
            <v>雷义坤</v>
          </cell>
          <cell r="E1606" t="str">
            <v>男</v>
          </cell>
        </row>
        <row r="1607">
          <cell r="D1607" t="str">
            <v>罗沐汐</v>
          </cell>
          <cell r="E1607" t="str">
            <v>女</v>
          </cell>
        </row>
        <row r="1608">
          <cell r="D1608" t="str">
            <v>李鑫</v>
          </cell>
          <cell r="E1608" t="str">
            <v>女</v>
          </cell>
        </row>
        <row r="1609">
          <cell r="D1609" t="str">
            <v>吕盼盼</v>
          </cell>
          <cell r="E1609" t="str">
            <v>女</v>
          </cell>
        </row>
        <row r="1610">
          <cell r="D1610" t="str">
            <v>田易承</v>
          </cell>
          <cell r="E1610" t="str">
            <v>男</v>
          </cell>
        </row>
        <row r="1611">
          <cell r="D1611" t="str">
            <v>刘小灿</v>
          </cell>
          <cell r="E1611" t="str">
            <v>男</v>
          </cell>
        </row>
        <row r="1612">
          <cell r="D1612" t="str">
            <v>王嚷</v>
          </cell>
          <cell r="E1612" t="str">
            <v>男</v>
          </cell>
        </row>
        <row r="1613">
          <cell r="D1613" t="str">
            <v>汤会玲</v>
          </cell>
          <cell r="E1613" t="str">
            <v>女</v>
          </cell>
        </row>
        <row r="1614">
          <cell r="D1614" t="str">
            <v>龚霞</v>
          </cell>
          <cell r="E1614" t="str">
            <v>女</v>
          </cell>
        </row>
        <row r="1615">
          <cell r="D1615" t="str">
            <v>龙元碧</v>
          </cell>
          <cell r="E1615" t="str">
            <v>女</v>
          </cell>
        </row>
        <row r="1616">
          <cell r="D1616" t="str">
            <v>候再春</v>
          </cell>
          <cell r="E1616" t="str">
            <v>女</v>
          </cell>
        </row>
        <row r="1617">
          <cell r="D1617" t="str">
            <v>张敏</v>
          </cell>
          <cell r="E1617" t="str">
            <v>女</v>
          </cell>
        </row>
        <row r="1618">
          <cell r="D1618" t="str">
            <v>杨艳萍</v>
          </cell>
          <cell r="E1618" t="str">
            <v>女</v>
          </cell>
        </row>
        <row r="1619">
          <cell r="D1619" t="str">
            <v>白雪</v>
          </cell>
          <cell r="E1619" t="str">
            <v>女</v>
          </cell>
        </row>
        <row r="1620">
          <cell r="D1620" t="str">
            <v>刘菲菲</v>
          </cell>
          <cell r="E1620" t="str">
            <v>女</v>
          </cell>
        </row>
        <row r="1621">
          <cell r="D1621" t="str">
            <v>胡迪</v>
          </cell>
          <cell r="E1621" t="str">
            <v>女</v>
          </cell>
        </row>
        <row r="1622">
          <cell r="D1622" t="str">
            <v>付思宇</v>
          </cell>
          <cell r="E1622" t="str">
            <v>女</v>
          </cell>
        </row>
        <row r="1623">
          <cell r="D1623" t="str">
            <v>刘胤</v>
          </cell>
          <cell r="E1623" t="str">
            <v>女</v>
          </cell>
        </row>
        <row r="1624">
          <cell r="D1624" t="str">
            <v>冉晶晶</v>
          </cell>
          <cell r="E1624" t="str">
            <v>男</v>
          </cell>
        </row>
        <row r="1625">
          <cell r="D1625" t="str">
            <v>石仁秀</v>
          </cell>
          <cell r="E1625" t="str">
            <v>女</v>
          </cell>
        </row>
        <row r="1626">
          <cell r="D1626" t="str">
            <v>潘婷</v>
          </cell>
          <cell r="E1626" t="str">
            <v>女</v>
          </cell>
        </row>
        <row r="1627">
          <cell r="D1627" t="str">
            <v>赵婷婷</v>
          </cell>
          <cell r="E1627" t="str">
            <v>女</v>
          </cell>
        </row>
        <row r="1628">
          <cell r="D1628" t="str">
            <v>吴莉</v>
          </cell>
          <cell r="E1628" t="str">
            <v>女</v>
          </cell>
        </row>
        <row r="1629">
          <cell r="D1629" t="str">
            <v>陈林霞</v>
          </cell>
          <cell r="E1629" t="str">
            <v>女</v>
          </cell>
        </row>
        <row r="1630">
          <cell r="D1630" t="str">
            <v>张丽兰</v>
          </cell>
          <cell r="E1630" t="str">
            <v>女</v>
          </cell>
        </row>
        <row r="1631">
          <cell r="D1631" t="str">
            <v>徐欣欣</v>
          </cell>
          <cell r="E1631" t="str">
            <v>女</v>
          </cell>
        </row>
        <row r="1632">
          <cell r="D1632" t="str">
            <v>冯婷</v>
          </cell>
          <cell r="E1632" t="str">
            <v>女</v>
          </cell>
        </row>
        <row r="1633">
          <cell r="D1633" t="str">
            <v>杜霖敏</v>
          </cell>
          <cell r="E1633" t="str">
            <v>女</v>
          </cell>
        </row>
        <row r="1634">
          <cell r="D1634" t="str">
            <v>覃俭</v>
          </cell>
          <cell r="E1634" t="str">
            <v>男</v>
          </cell>
        </row>
        <row r="1635">
          <cell r="D1635" t="str">
            <v>陈萍</v>
          </cell>
          <cell r="E1635" t="str">
            <v>女</v>
          </cell>
        </row>
        <row r="1636">
          <cell r="D1636" t="str">
            <v>田菁颖</v>
          </cell>
          <cell r="E1636" t="str">
            <v>女</v>
          </cell>
        </row>
        <row r="1637">
          <cell r="D1637" t="str">
            <v>杨娅琴</v>
          </cell>
          <cell r="E1637" t="str">
            <v>女</v>
          </cell>
        </row>
        <row r="1638">
          <cell r="D1638" t="str">
            <v>杨俊青</v>
          </cell>
          <cell r="E1638" t="str">
            <v>女</v>
          </cell>
        </row>
        <row r="1639">
          <cell r="D1639" t="str">
            <v>罗银</v>
          </cell>
          <cell r="E1639" t="str">
            <v>男</v>
          </cell>
        </row>
        <row r="1640">
          <cell r="D1640" t="str">
            <v>杨欢</v>
          </cell>
          <cell r="E1640" t="str">
            <v>女</v>
          </cell>
        </row>
        <row r="1641">
          <cell r="D1641" t="str">
            <v>宋雅洁</v>
          </cell>
          <cell r="E1641" t="str">
            <v>女</v>
          </cell>
        </row>
        <row r="1642">
          <cell r="D1642" t="str">
            <v>冉健华</v>
          </cell>
          <cell r="E1642" t="str">
            <v>男</v>
          </cell>
        </row>
        <row r="1643">
          <cell r="D1643" t="str">
            <v>甘健</v>
          </cell>
          <cell r="E1643" t="str">
            <v>女</v>
          </cell>
        </row>
        <row r="1644">
          <cell r="D1644" t="str">
            <v>杨韦</v>
          </cell>
          <cell r="E1644" t="str">
            <v>男</v>
          </cell>
        </row>
        <row r="1645">
          <cell r="D1645" t="str">
            <v>张力文</v>
          </cell>
          <cell r="E1645" t="str">
            <v>女</v>
          </cell>
        </row>
        <row r="1646">
          <cell r="D1646" t="str">
            <v>牟雅倩</v>
          </cell>
          <cell r="E1646" t="str">
            <v>女</v>
          </cell>
        </row>
        <row r="1647">
          <cell r="D1647" t="str">
            <v>刘美余</v>
          </cell>
          <cell r="E1647" t="str">
            <v>女</v>
          </cell>
        </row>
        <row r="1648">
          <cell r="D1648" t="str">
            <v>陈玲</v>
          </cell>
          <cell r="E1648" t="str">
            <v>女</v>
          </cell>
        </row>
        <row r="1649">
          <cell r="D1649" t="str">
            <v>张鹏</v>
          </cell>
          <cell r="E1649" t="str">
            <v>男</v>
          </cell>
        </row>
        <row r="1650">
          <cell r="D1650" t="str">
            <v>吴维</v>
          </cell>
          <cell r="E1650" t="str">
            <v>女</v>
          </cell>
        </row>
        <row r="1651">
          <cell r="D1651" t="str">
            <v>滕伟</v>
          </cell>
          <cell r="E1651" t="str">
            <v>女</v>
          </cell>
        </row>
        <row r="1652">
          <cell r="D1652" t="str">
            <v>刘露</v>
          </cell>
          <cell r="E1652" t="str">
            <v>女</v>
          </cell>
        </row>
        <row r="1653">
          <cell r="D1653" t="str">
            <v>黄永梅</v>
          </cell>
          <cell r="E1653" t="str">
            <v>女</v>
          </cell>
        </row>
        <row r="1654">
          <cell r="D1654" t="str">
            <v>周德刚</v>
          </cell>
          <cell r="E1654" t="str">
            <v>男</v>
          </cell>
        </row>
        <row r="1655">
          <cell r="D1655" t="str">
            <v>姜凤</v>
          </cell>
          <cell r="E1655" t="str">
            <v>女</v>
          </cell>
        </row>
        <row r="1656">
          <cell r="D1656" t="str">
            <v>张立</v>
          </cell>
          <cell r="E1656" t="str">
            <v>女</v>
          </cell>
        </row>
        <row r="1657">
          <cell r="D1657" t="str">
            <v>冉平平</v>
          </cell>
          <cell r="E1657" t="str">
            <v>女</v>
          </cell>
        </row>
        <row r="1658">
          <cell r="D1658" t="str">
            <v>欧江英</v>
          </cell>
          <cell r="E1658" t="str">
            <v>女</v>
          </cell>
        </row>
        <row r="1659">
          <cell r="D1659" t="str">
            <v>邓颖</v>
          </cell>
          <cell r="E1659" t="str">
            <v>女</v>
          </cell>
        </row>
        <row r="1660">
          <cell r="D1660" t="str">
            <v>李秀丽</v>
          </cell>
          <cell r="E1660" t="str">
            <v>女</v>
          </cell>
        </row>
        <row r="1661">
          <cell r="D1661" t="str">
            <v>朱凌云 </v>
          </cell>
          <cell r="E1661" t="str">
            <v>男</v>
          </cell>
        </row>
        <row r="1662">
          <cell r="D1662" t="str">
            <v>余玉珍</v>
          </cell>
          <cell r="E1662" t="str">
            <v>女</v>
          </cell>
        </row>
        <row r="1663">
          <cell r="D1663" t="str">
            <v>崔晓兰</v>
          </cell>
          <cell r="E1663" t="str">
            <v>女</v>
          </cell>
        </row>
        <row r="1664">
          <cell r="D1664" t="str">
            <v>陈燕</v>
          </cell>
          <cell r="E1664" t="str">
            <v>女</v>
          </cell>
        </row>
        <row r="1665">
          <cell r="D1665" t="str">
            <v>石晓玲</v>
          </cell>
          <cell r="E1665" t="str">
            <v>女</v>
          </cell>
        </row>
        <row r="1666">
          <cell r="D1666" t="str">
            <v>肖玢琳</v>
          </cell>
          <cell r="E1666" t="str">
            <v>女</v>
          </cell>
        </row>
        <row r="1667">
          <cell r="D1667" t="str">
            <v>陈红</v>
          </cell>
          <cell r="E1667" t="str">
            <v>女</v>
          </cell>
        </row>
        <row r="1668">
          <cell r="D1668" t="str">
            <v>安琴</v>
          </cell>
          <cell r="E1668" t="str">
            <v>女</v>
          </cell>
        </row>
        <row r="1669">
          <cell r="D1669" t="str">
            <v>陈玮</v>
          </cell>
          <cell r="E1669" t="str">
            <v>男</v>
          </cell>
        </row>
        <row r="1670">
          <cell r="D1670" t="str">
            <v>张兰</v>
          </cell>
          <cell r="E1670" t="str">
            <v>女</v>
          </cell>
        </row>
        <row r="1671">
          <cell r="D1671" t="str">
            <v>付玉红</v>
          </cell>
          <cell r="E1671" t="str">
            <v>女</v>
          </cell>
        </row>
        <row r="1672">
          <cell r="D1672" t="str">
            <v>张瑜</v>
          </cell>
          <cell r="E1672" t="str">
            <v>女</v>
          </cell>
        </row>
        <row r="1673">
          <cell r="D1673" t="str">
            <v>杨彦杰</v>
          </cell>
          <cell r="E1673" t="str">
            <v>男</v>
          </cell>
        </row>
        <row r="1674">
          <cell r="D1674" t="str">
            <v>张紫涵</v>
          </cell>
          <cell r="E1674" t="str">
            <v>女</v>
          </cell>
        </row>
        <row r="1675">
          <cell r="D1675" t="str">
            <v>卢安敏</v>
          </cell>
          <cell r="E1675" t="str">
            <v>女</v>
          </cell>
        </row>
        <row r="1676">
          <cell r="D1676" t="str">
            <v>程红敏</v>
          </cell>
          <cell r="E1676" t="str">
            <v>女</v>
          </cell>
        </row>
        <row r="1677">
          <cell r="D1677" t="str">
            <v>冯兴巧</v>
          </cell>
          <cell r="E1677" t="str">
            <v>女</v>
          </cell>
        </row>
        <row r="1678">
          <cell r="D1678" t="str">
            <v>钟琴</v>
          </cell>
          <cell r="E1678" t="str">
            <v>女</v>
          </cell>
        </row>
        <row r="1679">
          <cell r="D1679" t="str">
            <v>宋慧</v>
          </cell>
          <cell r="E1679" t="str">
            <v>女</v>
          </cell>
        </row>
        <row r="1680">
          <cell r="D1680" t="str">
            <v>周霜</v>
          </cell>
          <cell r="E1680" t="str">
            <v>女</v>
          </cell>
        </row>
        <row r="1681">
          <cell r="D1681" t="str">
            <v>田冬香</v>
          </cell>
          <cell r="E1681" t="str">
            <v>女</v>
          </cell>
        </row>
        <row r="1682">
          <cell r="D1682" t="str">
            <v>杨荣润</v>
          </cell>
          <cell r="E1682" t="str">
            <v>男</v>
          </cell>
        </row>
        <row r="1683">
          <cell r="D1683" t="str">
            <v>苏才顺</v>
          </cell>
          <cell r="E1683" t="str">
            <v>男</v>
          </cell>
        </row>
        <row r="1684">
          <cell r="D1684" t="str">
            <v>石忠令</v>
          </cell>
          <cell r="E1684" t="str">
            <v>男</v>
          </cell>
        </row>
        <row r="1685">
          <cell r="D1685" t="str">
            <v>徐保磊</v>
          </cell>
          <cell r="E1685" t="str">
            <v>男</v>
          </cell>
        </row>
        <row r="1686">
          <cell r="D1686" t="str">
            <v>汪欢</v>
          </cell>
          <cell r="E1686" t="str">
            <v>女</v>
          </cell>
        </row>
        <row r="1687">
          <cell r="D1687" t="str">
            <v>史晓苇</v>
          </cell>
          <cell r="E1687" t="str">
            <v>女</v>
          </cell>
        </row>
        <row r="1688">
          <cell r="D1688" t="str">
            <v>李策</v>
          </cell>
          <cell r="E1688" t="str">
            <v>男</v>
          </cell>
        </row>
        <row r="1689">
          <cell r="D1689" t="str">
            <v>冉杨旭</v>
          </cell>
          <cell r="E1689" t="str">
            <v>男</v>
          </cell>
        </row>
        <row r="1690">
          <cell r="D1690" t="str">
            <v>田贵军</v>
          </cell>
          <cell r="E1690" t="str">
            <v>男</v>
          </cell>
        </row>
        <row r="1691">
          <cell r="D1691" t="str">
            <v>李润润</v>
          </cell>
          <cell r="E1691" t="str">
            <v>女</v>
          </cell>
        </row>
        <row r="1692">
          <cell r="D1692" t="str">
            <v>蔡旭刚</v>
          </cell>
          <cell r="E1692" t="str">
            <v>男</v>
          </cell>
        </row>
        <row r="1693">
          <cell r="D1693" t="str">
            <v>陈嘉莉</v>
          </cell>
          <cell r="E1693" t="str">
            <v>女</v>
          </cell>
        </row>
        <row r="1694">
          <cell r="D1694" t="str">
            <v>杨柳</v>
          </cell>
          <cell r="E1694" t="str">
            <v>女</v>
          </cell>
        </row>
        <row r="1695">
          <cell r="D1695" t="str">
            <v>欧杰</v>
          </cell>
          <cell r="E1695" t="str">
            <v>女</v>
          </cell>
        </row>
        <row r="1696">
          <cell r="D1696" t="str">
            <v>袁阿芳</v>
          </cell>
          <cell r="E1696" t="str">
            <v>女</v>
          </cell>
        </row>
        <row r="1697">
          <cell r="D1697" t="str">
            <v>郭立</v>
          </cell>
          <cell r="E1697" t="str">
            <v>女</v>
          </cell>
        </row>
        <row r="1698">
          <cell r="D1698" t="str">
            <v>何俊英</v>
          </cell>
          <cell r="E1698" t="str">
            <v>女</v>
          </cell>
        </row>
        <row r="1699">
          <cell r="D1699" t="str">
            <v>严从乾</v>
          </cell>
          <cell r="E1699" t="str">
            <v>男</v>
          </cell>
        </row>
        <row r="1700">
          <cell r="D1700" t="str">
            <v>徐凤</v>
          </cell>
          <cell r="E1700" t="str">
            <v>女</v>
          </cell>
        </row>
        <row r="1701">
          <cell r="D1701" t="str">
            <v>黄海琴</v>
          </cell>
          <cell r="E1701" t="str">
            <v>女</v>
          </cell>
        </row>
        <row r="1702">
          <cell r="D1702" t="str">
            <v>李娆</v>
          </cell>
          <cell r="E1702" t="str">
            <v>女</v>
          </cell>
        </row>
        <row r="1703">
          <cell r="D1703" t="str">
            <v>杨凯</v>
          </cell>
          <cell r="E1703" t="str">
            <v>男</v>
          </cell>
        </row>
        <row r="1704">
          <cell r="D1704" t="str">
            <v>张桂</v>
          </cell>
          <cell r="E1704" t="str">
            <v>女</v>
          </cell>
        </row>
        <row r="1705">
          <cell r="D1705" t="str">
            <v>陈雨</v>
          </cell>
          <cell r="E1705" t="str">
            <v>女</v>
          </cell>
        </row>
        <row r="1706">
          <cell r="D1706" t="str">
            <v>文建</v>
          </cell>
          <cell r="E1706" t="str">
            <v>男</v>
          </cell>
        </row>
        <row r="1707">
          <cell r="D1707" t="str">
            <v>赵玲芳</v>
          </cell>
          <cell r="E1707" t="str">
            <v>女</v>
          </cell>
        </row>
        <row r="1708">
          <cell r="D1708" t="str">
            <v>龙仕琪</v>
          </cell>
          <cell r="E1708" t="str">
            <v>女</v>
          </cell>
        </row>
        <row r="1709">
          <cell r="D1709" t="str">
            <v>姚小燕</v>
          </cell>
          <cell r="E1709" t="str">
            <v>女</v>
          </cell>
        </row>
        <row r="1710">
          <cell r="D1710" t="str">
            <v>罗柏松</v>
          </cell>
          <cell r="E1710" t="str">
            <v>男</v>
          </cell>
        </row>
        <row r="1711">
          <cell r="D1711" t="str">
            <v>敖珍琴</v>
          </cell>
          <cell r="E1711" t="str">
            <v>女</v>
          </cell>
        </row>
        <row r="1712">
          <cell r="D1712" t="str">
            <v>沈竹</v>
          </cell>
          <cell r="E1712" t="str">
            <v>女</v>
          </cell>
        </row>
        <row r="1713">
          <cell r="D1713" t="str">
            <v>王亚琴</v>
          </cell>
          <cell r="E1713" t="str">
            <v>女</v>
          </cell>
        </row>
        <row r="1714">
          <cell r="D1714" t="str">
            <v>朱志敏</v>
          </cell>
          <cell r="E1714" t="str">
            <v>女</v>
          </cell>
        </row>
        <row r="1715">
          <cell r="D1715" t="str">
            <v>黎小芳</v>
          </cell>
          <cell r="E1715" t="str">
            <v>女</v>
          </cell>
        </row>
        <row r="1716">
          <cell r="D1716" t="str">
            <v>蒋志娟</v>
          </cell>
          <cell r="E1716" t="str">
            <v>女</v>
          </cell>
        </row>
        <row r="1717">
          <cell r="D1717" t="str">
            <v>张劲松</v>
          </cell>
          <cell r="E1717" t="str">
            <v>男</v>
          </cell>
        </row>
        <row r="1718">
          <cell r="D1718" t="str">
            <v>刘钰</v>
          </cell>
          <cell r="E1718" t="str">
            <v>女</v>
          </cell>
        </row>
        <row r="1719">
          <cell r="D1719" t="str">
            <v>陈国燕</v>
          </cell>
          <cell r="E1719" t="str">
            <v>女</v>
          </cell>
        </row>
        <row r="1720">
          <cell r="D1720" t="str">
            <v>应剑东</v>
          </cell>
          <cell r="E1720" t="str">
            <v>男</v>
          </cell>
        </row>
        <row r="1721">
          <cell r="D1721" t="str">
            <v>雷华琴</v>
          </cell>
          <cell r="E1721" t="str">
            <v>女</v>
          </cell>
        </row>
        <row r="1722">
          <cell r="D1722" t="str">
            <v>邓艳</v>
          </cell>
          <cell r="E1722" t="str">
            <v>女</v>
          </cell>
        </row>
        <row r="1723">
          <cell r="D1723" t="str">
            <v>满益雄</v>
          </cell>
          <cell r="E1723" t="str">
            <v>男</v>
          </cell>
        </row>
        <row r="1724">
          <cell r="D1724" t="str">
            <v>肖宇航</v>
          </cell>
          <cell r="E1724" t="str">
            <v>女</v>
          </cell>
        </row>
        <row r="1725">
          <cell r="D1725" t="str">
            <v>祝发盛</v>
          </cell>
          <cell r="E1725" t="str">
            <v>男</v>
          </cell>
        </row>
        <row r="1726">
          <cell r="D1726" t="str">
            <v>付荣</v>
          </cell>
          <cell r="E1726" t="str">
            <v>女</v>
          </cell>
        </row>
        <row r="1727">
          <cell r="D1727" t="str">
            <v>龙玉镯</v>
          </cell>
          <cell r="E1727" t="str">
            <v>女</v>
          </cell>
        </row>
        <row r="1728">
          <cell r="D1728" t="str">
            <v>吴会琴</v>
          </cell>
          <cell r="E1728" t="str">
            <v>女</v>
          </cell>
        </row>
        <row r="1729">
          <cell r="D1729" t="str">
            <v>游博升</v>
          </cell>
          <cell r="E1729" t="str">
            <v>男</v>
          </cell>
        </row>
        <row r="1730">
          <cell r="D1730" t="str">
            <v>龙丽莎</v>
          </cell>
          <cell r="E1730" t="str">
            <v>女</v>
          </cell>
        </row>
        <row r="1731">
          <cell r="D1731" t="str">
            <v>罗琴霞</v>
          </cell>
          <cell r="E1731" t="str">
            <v>女</v>
          </cell>
        </row>
        <row r="1732">
          <cell r="D1732" t="str">
            <v>叶羽玲</v>
          </cell>
          <cell r="E1732" t="str">
            <v>女</v>
          </cell>
        </row>
        <row r="1733">
          <cell r="D1733" t="str">
            <v>韦胜艳</v>
          </cell>
          <cell r="E1733" t="str">
            <v>女</v>
          </cell>
        </row>
        <row r="1734">
          <cell r="D1734" t="str">
            <v>罗正权</v>
          </cell>
          <cell r="E1734" t="str">
            <v>男</v>
          </cell>
        </row>
        <row r="1735">
          <cell r="D1735" t="str">
            <v>张方莉</v>
          </cell>
          <cell r="E1735" t="str">
            <v>女</v>
          </cell>
        </row>
        <row r="1736">
          <cell r="D1736" t="str">
            <v>杨娟</v>
          </cell>
          <cell r="E1736" t="str">
            <v>女</v>
          </cell>
        </row>
        <row r="1737">
          <cell r="D1737" t="str">
            <v>李显丽</v>
          </cell>
          <cell r="E1737" t="str">
            <v>女</v>
          </cell>
        </row>
        <row r="1738">
          <cell r="D1738" t="str">
            <v>梁正洁</v>
          </cell>
          <cell r="E1738" t="str">
            <v>女</v>
          </cell>
        </row>
        <row r="1739">
          <cell r="D1739" t="str">
            <v>刘珍花</v>
          </cell>
          <cell r="E1739" t="str">
            <v>女</v>
          </cell>
        </row>
        <row r="1740">
          <cell r="D1740" t="str">
            <v>刘林慧</v>
          </cell>
          <cell r="E1740" t="str">
            <v>女</v>
          </cell>
        </row>
        <row r="1741">
          <cell r="D1741" t="str">
            <v>陆世浪</v>
          </cell>
          <cell r="E1741" t="str">
            <v>男</v>
          </cell>
        </row>
        <row r="1742">
          <cell r="D1742" t="str">
            <v>杨维恒</v>
          </cell>
          <cell r="E1742" t="str">
            <v>男</v>
          </cell>
        </row>
        <row r="1743">
          <cell r="D1743" t="str">
            <v>郑先艳</v>
          </cell>
          <cell r="E1743" t="str">
            <v>女</v>
          </cell>
        </row>
        <row r="1744">
          <cell r="D1744" t="str">
            <v>田佳璇</v>
          </cell>
          <cell r="E1744" t="str">
            <v>女</v>
          </cell>
        </row>
        <row r="1745">
          <cell r="D1745" t="str">
            <v>王禄芹</v>
          </cell>
          <cell r="E1745" t="str">
            <v>女</v>
          </cell>
        </row>
        <row r="1746">
          <cell r="D1746" t="str">
            <v>高芳馨</v>
          </cell>
          <cell r="E1746" t="str">
            <v>女</v>
          </cell>
        </row>
        <row r="1747">
          <cell r="D1747" t="str">
            <v>曾居耀</v>
          </cell>
          <cell r="E1747" t="str">
            <v>男</v>
          </cell>
        </row>
        <row r="1748">
          <cell r="D1748" t="str">
            <v>罗兰</v>
          </cell>
          <cell r="E1748" t="str">
            <v>女</v>
          </cell>
        </row>
        <row r="1749">
          <cell r="D1749" t="str">
            <v>谭美娟</v>
          </cell>
          <cell r="E1749" t="str">
            <v>女</v>
          </cell>
        </row>
        <row r="1750">
          <cell r="D1750" t="str">
            <v>欧晓英</v>
          </cell>
          <cell r="E1750" t="str">
            <v>女</v>
          </cell>
        </row>
        <row r="1751">
          <cell r="D1751" t="str">
            <v>陈小群</v>
          </cell>
          <cell r="E1751" t="str">
            <v>女</v>
          </cell>
        </row>
        <row r="1752">
          <cell r="D1752" t="str">
            <v>王玲</v>
          </cell>
          <cell r="E1752" t="str">
            <v>女</v>
          </cell>
        </row>
        <row r="1753">
          <cell r="D1753" t="str">
            <v>张毅</v>
          </cell>
          <cell r="E1753" t="str">
            <v>女</v>
          </cell>
        </row>
        <row r="1754">
          <cell r="D1754" t="str">
            <v>徐朝艳</v>
          </cell>
          <cell r="E1754" t="str">
            <v>女</v>
          </cell>
        </row>
        <row r="1755">
          <cell r="D1755" t="str">
            <v>林训</v>
          </cell>
          <cell r="E1755" t="str">
            <v>男</v>
          </cell>
        </row>
        <row r="1756">
          <cell r="D1756" t="str">
            <v>姜文彬</v>
          </cell>
          <cell r="E1756" t="str">
            <v>男</v>
          </cell>
        </row>
        <row r="1757">
          <cell r="D1757" t="str">
            <v>杨楠</v>
          </cell>
          <cell r="E1757" t="str">
            <v>女</v>
          </cell>
        </row>
        <row r="1758">
          <cell r="D1758" t="str">
            <v>方林</v>
          </cell>
          <cell r="E1758" t="str">
            <v>男</v>
          </cell>
        </row>
        <row r="1759">
          <cell r="D1759" t="str">
            <v>唐锦亮</v>
          </cell>
          <cell r="E1759" t="str">
            <v>男</v>
          </cell>
        </row>
        <row r="1760">
          <cell r="D1760" t="str">
            <v>杨艳</v>
          </cell>
          <cell r="E1760" t="str">
            <v>女</v>
          </cell>
        </row>
        <row r="1761">
          <cell r="D1761" t="str">
            <v>余愿</v>
          </cell>
          <cell r="E1761" t="str">
            <v>女</v>
          </cell>
        </row>
        <row r="1762">
          <cell r="D1762" t="str">
            <v>余慧</v>
          </cell>
          <cell r="E1762" t="str">
            <v>女</v>
          </cell>
        </row>
        <row r="1763">
          <cell r="D1763" t="str">
            <v>时功斌</v>
          </cell>
          <cell r="E1763" t="str">
            <v>男</v>
          </cell>
        </row>
        <row r="1764">
          <cell r="D1764" t="str">
            <v>冯倩</v>
          </cell>
          <cell r="E1764" t="str">
            <v>女</v>
          </cell>
        </row>
        <row r="1765">
          <cell r="D1765" t="str">
            <v>佘大仙</v>
          </cell>
          <cell r="E1765" t="str">
            <v>女</v>
          </cell>
        </row>
        <row r="1766">
          <cell r="D1766" t="str">
            <v>黄慧敏</v>
          </cell>
          <cell r="E1766" t="str">
            <v>女</v>
          </cell>
        </row>
        <row r="1767">
          <cell r="D1767" t="str">
            <v>帅俊波</v>
          </cell>
          <cell r="E1767" t="str">
            <v>男</v>
          </cell>
        </row>
        <row r="1768">
          <cell r="D1768" t="str">
            <v>李卫霞</v>
          </cell>
          <cell r="E1768" t="str">
            <v>女</v>
          </cell>
        </row>
        <row r="1769">
          <cell r="D1769" t="str">
            <v>吴梦</v>
          </cell>
          <cell r="E1769" t="str">
            <v>女</v>
          </cell>
        </row>
        <row r="1770">
          <cell r="D1770" t="str">
            <v>卿青</v>
          </cell>
          <cell r="E1770" t="str">
            <v>男</v>
          </cell>
        </row>
        <row r="1771">
          <cell r="D1771" t="str">
            <v>郭琴凤</v>
          </cell>
          <cell r="E1771" t="str">
            <v>女</v>
          </cell>
        </row>
        <row r="1772">
          <cell r="D1772" t="str">
            <v>李永舜</v>
          </cell>
          <cell r="E1772" t="str">
            <v>男</v>
          </cell>
        </row>
        <row r="1773">
          <cell r="D1773" t="str">
            <v>杨承静</v>
          </cell>
          <cell r="E1773" t="str">
            <v>女</v>
          </cell>
        </row>
        <row r="1774">
          <cell r="D1774" t="str">
            <v>龙杏芳</v>
          </cell>
          <cell r="E1774" t="str">
            <v>女</v>
          </cell>
        </row>
        <row r="1775">
          <cell r="D1775" t="str">
            <v>杨孝乾</v>
          </cell>
          <cell r="E1775" t="str">
            <v>女</v>
          </cell>
        </row>
        <row r="1776">
          <cell r="D1776" t="str">
            <v>黄天娥</v>
          </cell>
          <cell r="E1776" t="str">
            <v>女</v>
          </cell>
        </row>
        <row r="1777">
          <cell r="D1777" t="str">
            <v>张艺琳</v>
          </cell>
          <cell r="E1777" t="str">
            <v>女</v>
          </cell>
        </row>
        <row r="1778">
          <cell r="D1778" t="str">
            <v>高贵生</v>
          </cell>
          <cell r="E1778" t="str">
            <v>男</v>
          </cell>
        </row>
        <row r="1779">
          <cell r="D1779" t="str">
            <v>田红雨</v>
          </cell>
          <cell r="E1779" t="str">
            <v>女</v>
          </cell>
        </row>
        <row r="1780">
          <cell r="D1780" t="str">
            <v>扶小惠</v>
          </cell>
          <cell r="E1780" t="str">
            <v>女</v>
          </cell>
        </row>
        <row r="1781">
          <cell r="D1781" t="str">
            <v>申鹏程</v>
          </cell>
          <cell r="E1781" t="str">
            <v>男</v>
          </cell>
        </row>
        <row r="1782">
          <cell r="D1782" t="str">
            <v>杨婷</v>
          </cell>
          <cell r="E1782" t="str">
            <v>女</v>
          </cell>
        </row>
        <row r="1783">
          <cell r="D1783" t="str">
            <v>张元梅</v>
          </cell>
          <cell r="E1783" t="str">
            <v>女</v>
          </cell>
        </row>
        <row r="1784">
          <cell r="D1784" t="str">
            <v>韦福粉</v>
          </cell>
          <cell r="E1784" t="str">
            <v>女</v>
          </cell>
        </row>
        <row r="1785">
          <cell r="D1785" t="str">
            <v>卢钢</v>
          </cell>
          <cell r="E1785" t="str">
            <v>男</v>
          </cell>
        </row>
        <row r="1786">
          <cell r="D1786" t="str">
            <v>范利丹</v>
          </cell>
          <cell r="E1786" t="str">
            <v>男</v>
          </cell>
        </row>
        <row r="1787">
          <cell r="D1787" t="str">
            <v>姚星</v>
          </cell>
          <cell r="E1787" t="str">
            <v>男</v>
          </cell>
        </row>
        <row r="1788">
          <cell r="D1788" t="str">
            <v>梁玉杰</v>
          </cell>
          <cell r="E1788" t="str">
            <v>女</v>
          </cell>
        </row>
        <row r="1789">
          <cell r="D1789" t="str">
            <v>田翰林</v>
          </cell>
          <cell r="E1789" t="str">
            <v>男</v>
          </cell>
        </row>
        <row r="1790">
          <cell r="D1790" t="str">
            <v>荀倩</v>
          </cell>
          <cell r="E1790" t="str">
            <v>女</v>
          </cell>
        </row>
        <row r="1791">
          <cell r="D1791" t="str">
            <v>张永智</v>
          </cell>
          <cell r="E1791" t="str">
            <v>男</v>
          </cell>
        </row>
        <row r="1792">
          <cell r="D1792" t="str">
            <v> 石丽娟</v>
          </cell>
          <cell r="E1792" t="str">
            <v>女</v>
          </cell>
        </row>
        <row r="1793">
          <cell r="D1793" t="str">
            <v>熊安亚</v>
          </cell>
          <cell r="E1793" t="str">
            <v>女</v>
          </cell>
        </row>
        <row r="1794">
          <cell r="D1794" t="str">
            <v>田克梅</v>
          </cell>
          <cell r="E1794" t="str">
            <v>女</v>
          </cell>
        </row>
        <row r="1795">
          <cell r="D1795" t="str">
            <v>桂翟</v>
          </cell>
          <cell r="E1795" t="str">
            <v>女</v>
          </cell>
        </row>
        <row r="1796">
          <cell r="D1796" t="str">
            <v>杨芳</v>
          </cell>
          <cell r="E1796" t="str">
            <v>女</v>
          </cell>
        </row>
        <row r="1797">
          <cell r="D1797" t="str">
            <v>黄双</v>
          </cell>
          <cell r="E1797" t="str">
            <v>男</v>
          </cell>
        </row>
        <row r="1798">
          <cell r="D1798" t="str">
            <v>杨鸿</v>
          </cell>
          <cell r="E1798" t="str">
            <v>男</v>
          </cell>
        </row>
        <row r="1799">
          <cell r="D1799" t="str">
            <v>杨娇娇</v>
          </cell>
          <cell r="E1799" t="str">
            <v>女</v>
          </cell>
        </row>
        <row r="1800">
          <cell r="D1800" t="str">
            <v>陈澜</v>
          </cell>
          <cell r="E1800" t="str">
            <v>女</v>
          </cell>
        </row>
        <row r="1801">
          <cell r="D1801" t="str">
            <v>罗杜清</v>
          </cell>
          <cell r="E1801" t="str">
            <v>女</v>
          </cell>
        </row>
        <row r="1802">
          <cell r="D1802" t="str">
            <v>刘桂平</v>
          </cell>
          <cell r="E1802" t="str">
            <v>女</v>
          </cell>
        </row>
        <row r="1803">
          <cell r="D1803" t="str">
            <v>胡文</v>
          </cell>
          <cell r="E1803" t="str">
            <v>女</v>
          </cell>
        </row>
        <row r="1804">
          <cell r="D1804" t="str">
            <v>杨娜娜</v>
          </cell>
          <cell r="E1804" t="str">
            <v>女</v>
          </cell>
        </row>
        <row r="1805">
          <cell r="D1805" t="str">
            <v>蒲江卫</v>
          </cell>
          <cell r="E1805" t="str">
            <v>女</v>
          </cell>
        </row>
        <row r="1806">
          <cell r="D1806" t="str">
            <v>龙春玲</v>
          </cell>
          <cell r="E1806" t="str">
            <v>女</v>
          </cell>
        </row>
        <row r="1807">
          <cell r="D1807" t="str">
            <v>韦世权</v>
          </cell>
          <cell r="E1807" t="str">
            <v>女</v>
          </cell>
        </row>
        <row r="1808">
          <cell r="D1808" t="str">
            <v>黄蓉</v>
          </cell>
          <cell r="E1808" t="str">
            <v>女</v>
          </cell>
        </row>
        <row r="1809">
          <cell r="D1809" t="str">
            <v>徐红恋</v>
          </cell>
          <cell r="E1809" t="str">
            <v>女</v>
          </cell>
        </row>
        <row r="1810">
          <cell r="D1810" t="str">
            <v>艾浩然</v>
          </cell>
          <cell r="E1810" t="str">
            <v>男</v>
          </cell>
        </row>
        <row r="1811">
          <cell r="D1811" t="str">
            <v>张飞</v>
          </cell>
          <cell r="E1811" t="str">
            <v>女</v>
          </cell>
        </row>
        <row r="1812">
          <cell r="D1812" t="str">
            <v>王小雪</v>
          </cell>
          <cell r="E1812" t="str">
            <v>女</v>
          </cell>
        </row>
        <row r="1813">
          <cell r="D1813" t="str">
            <v>严俊生</v>
          </cell>
          <cell r="E1813" t="str">
            <v>男</v>
          </cell>
        </row>
        <row r="1814">
          <cell r="D1814" t="str">
            <v>胡诗嘉</v>
          </cell>
          <cell r="E1814" t="str">
            <v>女</v>
          </cell>
        </row>
        <row r="1815">
          <cell r="D1815" t="str">
            <v>孙银盈</v>
          </cell>
          <cell r="E1815" t="str">
            <v>女</v>
          </cell>
        </row>
        <row r="1816">
          <cell r="D1816" t="str">
            <v>黎文容</v>
          </cell>
          <cell r="E1816" t="str">
            <v>女</v>
          </cell>
        </row>
        <row r="1817">
          <cell r="D1817" t="str">
            <v>王潞</v>
          </cell>
          <cell r="E1817" t="str">
            <v>女</v>
          </cell>
        </row>
        <row r="1818">
          <cell r="D1818" t="str">
            <v>杨海琳</v>
          </cell>
          <cell r="E1818" t="str">
            <v>女</v>
          </cell>
        </row>
        <row r="1819">
          <cell r="D1819" t="str">
            <v>杨阳</v>
          </cell>
          <cell r="E1819" t="str">
            <v>女</v>
          </cell>
        </row>
        <row r="1820">
          <cell r="D1820" t="str">
            <v>龙欢</v>
          </cell>
          <cell r="E1820" t="str">
            <v>女</v>
          </cell>
        </row>
        <row r="1821">
          <cell r="D1821" t="str">
            <v>王珊珊</v>
          </cell>
          <cell r="E1821" t="str">
            <v>女</v>
          </cell>
        </row>
        <row r="1822">
          <cell r="D1822" t="str">
            <v>刘显</v>
          </cell>
          <cell r="E1822" t="str">
            <v>女</v>
          </cell>
        </row>
        <row r="1823">
          <cell r="D1823" t="str">
            <v>吴廷川</v>
          </cell>
          <cell r="E1823" t="str">
            <v>男</v>
          </cell>
        </row>
        <row r="1824">
          <cell r="D1824" t="str">
            <v>陈娜</v>
          </cell>
          <cell r="E1824" t="str">
            <v>女</v>
          </cell>
        </row>
        <row r="1825">
          <cell r="D1825" t="str">
            <v>袁晓芳</v>
          </cell>
          <cell r="E1825" t="str">
            <v>女</v>
          </cell>
        </row>
        <row r="1826">
          <cell r="D1826" t="str">
            <v>杨毅</v>
          </cell>
          <cell r="E1826" t="str">
            <v>男</v>
          </cell>
        </row>
        <row r="1827">
          <cell r="D1827" t="str">
            <v>邓文江</v>
          </cell>
          <cell r="E1827" t="str">
            <v>男</v>
          </cell>
        </row>
        <row r="1828">
          <cell r="D1828" t="str">
            <v>汪俊芳</v>
          </cell>
          <cell r="E1828" t="str">
            <v>女</v>
          </cell>
        </row>
        <row r="1829">
          <cell r="D1829" t="str">
            <v>文爽</v>
          </cell>
          <cell r="E1829" t="str">
            <v>男</v>
          </cell>
        </row>
        <row r="1830">
          <cell r="D1830" t="str">
            <v>李茂金</v>
          </cell>
          <cell r="E1830" t="str">
            <v>男</v>
          </cell>
        </row>
        <row r="1831">
          <cell r="D1831" t="str">
            <v>陈亦顺</v>
          </cell>
          <cell r="E1831" t="str">
            <v>男</v>
          </cell>
        </row>
        <row r="1832">
          <cell r="D1832" t="str">
            <v>黄锡卫</v>
          </cell>
          <cell r="E1832" t="str">
            <v>男</v>
          </cell>
        </row>
        <row r="1833">
          <cell r="D1833" t="str">
            <v>李敏</v>
          </cell>
          <cell r="E1833" t="str">
            <v>女</v>
          </cell>
        </row>
        <row r="1834">
          <cell r="D1834" t="str">
            <v>尹佩诗</v>
          </cell>
          <cell r="E1834" t="str">
            <v>女</v>
          </cell>
        </row>
        <row r="1835">
          <cell r="D1835" t="str">
            <v>资巧丽</v>
          </cell>
          <cell r="E1835" t="str">
            <v>女</v>
          </cell>
        </row>
        <row r="1836">
          <cell r="D1836" t="str">
            <v>杨鑫</v>
          </cell>
          <cell r="E1836" t="str">
            <v>男</v>
          </cell>
        </row>
        <row r="1837">
          <cell r="D1837" t="str">
            <v>朱红琴</v>
          </cell>
          <cell r="E1837" t="str">
            <v>女</v>
          </cell>
        </row>
        <row r="1838">
          <cell r="D1838" t="str">
            <v>张许波</v>
          </cell>
          <cell r="E1838" t="str">
            <v>男</v>
          </cell>
        </row>
        <row r="1839">
          <cell r="D1839" t="str">
            <v>谢秀坪</v>
          </cell>
          <cell r="E1839" t="str">
            <v>女</v>
          </cell>
        </row>
        <row r="1840">
          <cell r="D1840" t="str">
            <v>郑秀</v>
          </cell>
          <cell r="E1840" t="str">
            <v>女</v>
          </cell>
        </row>
        <row r="1841">
          <cell r="D1841" t="str">
            <v>郎玉婷</v>
          </cell>
          <cell r="E1841" t="str">
            <v>女</v>
          </cell>
        </row>
        <row r="1842">
          <cell r="D1842" t="str">
            <v>徐晓鹏</v>
          </cell>
          <cell r="E1842" t="str">
            <v>男</v>
          </cell>
        </row>
        <row r="1843">
          <cell r="D1843" t="str">
            <v>何发林</v>
          </cell>
          <cell r="E1843" t="str">
            <v>男</v>
          </cell>
        </row>
        <row r="1844">
          <cell r="D1844" t="str">
            <v>吴满燕</v>
          </cell>
          <cell r="E1844" t="str">
            <v>女</v>
          </cell>
        </row>
        <row r="1845">
          <cell r="D1845" t="str">
            <v>吴红艳</v>
          </cell>
          <cell r="E1845" t="str">
            <v>女</v>
          </cell>
        </row>
        <row r="1846">
          <cell r="D1846" t="str">
            <v>周浩</v>
          </cell>
          <cell r="E1846" t="str">
            <v>男</v>
          </cell>
        </row>
        <row r="1847">
          <cell r="D1847" t="str">
            <v>彭福敏</v>
          </cell>
          <cell r="E1847" t="str">
            <v>女</v>
          </cell>
        </row>
        <row r="1848">
          <cell r="D1848" t="str">
            <v>杨文立</v>
          </cell>
          <cell r="E1848" t="str">
            <v>女</v>
          </cell>
        </row>
        <row r="1849">
          <cell r="D1849" t="str">
            <v>杨黎</v>
          </cell>
          <cell r="E1849" t="str">
            <v>女</v>
          </cell>
        </row>
        <row r="1850">
          <cell r="D1850" t="str">
            <v>张屿辉</v>
          </cell>
          <cell r="E1850" t="str">
            <v>男</v>
          </cell>
        </row>
        <row r="1851">
          <cell r="D1851" t="str">
            <v>马丽</v>
          </cell>
          <cell r="E1851" t="str">
            <v>女</v>
          </cell>
        </row>
        <row r="1852">
          <cell r="D1852" t="str">
            <v>朱环</v>
          </cell>
          <cell r="E1852" t="str">
            <v>女</v>
          </cell>
        </row>
        <row r="1853">
          <cell r="D1853" t="str">
            <v>李鹏</v>
          </cell>
          <cell r="E1853" t="str">
            <v>男</v>
          </cell>
        </row>
        <row r="1854">
          <cell r="D1854" t="str">
            <v>王娇</v>
          </cell>
          <cell r="E1854" t="str">
            <v>女</v>
          </cell>
        </row>
        <row r="1855">
          <cell r="D1855" t="str">
            <v>段正蓉</v>
          </cell>
          <cell r="E1855" t="str">
            <v>女</v>
          </cell>
        </row>
        <row r="1856">
          <cell r="D1856" t="str">
            <v>程杰</v>
          </cell>
          <cell r="E1856" t="str">
            <v>男</v>
          </cell>
        </row>
        <row r="1857">
          <cell r="D1857" t="str">
            <v>代星星</v>
          </cell>
          <cell r="E1857" t="str">
            <v>男</v>
          </cell>
        </row>
        <row r="1858">
          <cell r="D1858" t="str">
            <v>陶祥</v>
          </cell>
          <cell r="E1858" t="str">
            <v>男</v>
          </cell>
        </row>
        <row r="1859">
          <cell r="D1859" t="str">
            <v>张然</v>
          </cell>
          <cell r="E1859" t="str">
            <v>女</v>
          </cell>
        </row>
        <row r="1860">
          <cell r="D1860" t="str">
            <v>陈黔灿</v>
          </cell>
          <cell r="E1860" t="str">
            <v>女</v>
          </cell>
        </row>
        <row r="1861">
          <cell r="D1861" t="str">
            <v>李瑞栖</v>
          </cell>
          <cell r="E1861" t="str">
            <v>男</v>
          </cell>
        </row>
        <row r="1862">
          <cell r="D1862" t="str">
            <v>邓雪菲</v>
          </cell>
          <cell r="E1862" t="str">
            <v>女</v>
          </cell>
        </row>
        <row r="1863">
          <cell r="D1863" t="str">
            <v>祝霞</v>
          </cell>
          <cell r="E1863" t="str">
            <v>女</v>
          </cell>
        </row>
        <row r="1864">
          <cell r="D1864" t="str">
            <v>田艳芳</v>
          </cell>
          <cell r="E1864" t="str">
            <v>女</v>
          </cell>
        </row>
        <row r="1865">
          <cell r="D1865" t="str">
            <v>吴万艳</v>
          </cell>
          <cell r="E1865" t="str">
            <v>女</v>
          </cell>
        </row>
        <row r="1866">
          <cell r="D1866" t="str">
            <v>杨玲</v>
          </cell>
          <cell r="E1866" t="str">
            <v>女</v>
          </cell>
        </row>
        <row r="1867">
          <cell r="D1867" t="str">
            <v>黄建</v>
          </cell>
          <cell r="E1867" t="str">
            <v>男</v>
          </cell>
        </row>
        <row r="1868">
          <cell r="D1868" t="str">
            <v>郑娅琼</v>
          </cell>
          <cell r="E1868" t="str">
            <v>女</v>
          </cell>
        </row>
        <row r="1869">
          <cell r="D1869" t="str">
            <v>陈进</v>
          </cell>
          <cell r="E1869" t="str">
            <v>女</v>
          </cell>
        </row>
        <row r="1870">
          <cell r="D1870" t="str">
            <v>张婧</v>
          </cell>
          <cell r="E1870" t="str">
            <v>女</v>
          </cell>
        </row>
        <row r="1871">
          <cell r="D1871" t="str">
            <v>张仁凤</v>
          </cell>
          <cell r="E1871" t="str">
            <v>女</v>
          </cell>
        </row>
        <row r="1872">
          <cell r="D1872" t="str">
            <v>任君仙</v>
          </cell>
          <cell r="E1872" t="str">
            <v>女</v>
          </cell>
        </row>
        <row r="1873">
          <cell r="D1873" t="str">
            <v>周善钰</v>
          </cell>
          <cell r="E1873" t="str">
            <v>女</v>
          </cell>
        </row>
        <row r="1874">
          <cell r="D1874" t="str">
            <v>李辉</v>
          </cell>
          <cell r="E1874" t="str">
            <v>男</v>
          </cell>
        </row>
        <row r="1875">
          <cell r="D1875" t="str">
            <v>刘瑜</v>
          </cell>
          <cell r="E1875" t="str">
            <v>女</v>
          </cell>
        </row>
        <row r="1876">
          <cell r="D1876" t="str">
            <v>罗子珍</v>
          </cell>
          <cell r="E1876" t="str">
            <v>女</v>
          </cell>
        </row>
        <row r="1877">
          <cell r="D1877" t="str">
            <v>周健男</v>
          </cell>
          <cell r="E1877" t="str">
            <v>男</v>
          </cell>
        </row>
        <row r="1878">
          <cell r="D1878" t="str">
            <v>冯旭飞</v>
          </cell>
          <cell r="E1878" t="str">
            <v>女</v>
          </cell>
        </row>
        <row r="1879">
          <cell r="D1879" t="str">
            <v>简乐成</v>
          </cell>
          <cell r="E1879" t="str">
            <v>男</v>
          </cell>
        </row>
        <row r="1880">
          <cell r="D1880" t="str">
            <v>刘蔓</v>
          </cell>
          <cell r="E1880" t="str">
            <v>女</v>
          </cell>
        </row>
        <row r="1881">
          <cell r="D1881" t="str">
            <v>张黔中</v>
          </cell>
          <cell r="E1881" t="str">
            <v>男</v>
          </cell>
        </row>
        <row r="1882">
          <cell r="D1882" t="str">
            <v>宁飞</v>
          </cell>
          <cell r="E1882" t="str">
            <v>女</v>
          </cell>
        </row>
        <row r="1883">
          <cell r="D1883" t="str">
            <v>罗一阳</v>
          </cell>
          <cell r="E1883" t="str">
            <v>女</v>
          </cell>
        </row>
        <row r="1884">
          <cell r="D1884" t="str">
            <v>田翠连</v>
          </cell>
          <cell r="E1884" t="str">
            <v>女</v>
          </cell>
        </row>
        <row r="1885">
          <cell r="D1885" t="str">
            <v>张丽</v>
          </cell>
          <cell r="E1885" t="str">
            <v>女</v>
          </cell>
        </row>
        <row r="1886">
          <cell r="D1886" t="str">
            <v>雷冰</v>
          </cell>
          <cell r="E1886" t="str">
            <v>女</v>
          </cell>
        </row>
        <row r="1887">
          <cell r="D1887" t="str">
            <v>冉秀 斌</v>
          </cell>
          <cell r="E1887" t="str">
            <v>男</v>
          </cell>
        </row>
        <row r="1888">
          <cell r="D1888" t="str">
            <v>郑湘士</v>
          </cell>
          <cell r="E1888" t="str">
            <v>女</v>
          </cell>
        </row>
        <row r="1889">
          <cell r="D1889" t="str">
            <v>姚伦佳</v>
          </cell>
          <cell r="E1889" t="str">
            <v>女</v>
          </cell>
        </row>
        <row r="1890">
          <cell r="D1890" t="str">
            <v>胡帆</v>
          </cell>
          <cell r="E1890" t="str">
            <v>男</v>
          </cell>
        </row>
        <row r="1891">
          <cell r="D1891" t="str">
            <v>蒋祝倩</v>
          </cell>
          <cell r="E1891" t="str">
            <v>女</v>
          </cell>
        </row>
        <row r="1892">
          <cell r="D1892" t="str">
            <v>李征嵘</v>
          </cell>
          <cell r="E1892" t="str">
            <v>女</v>
          </cell>
        </row>
        <row r="1893">
          <cell r="D1893" t="str">
            <v>吴鑫</v>
          </cell>
          <cell r="E1893" t="str">
            <v>女</v>
          </cell>
        </row>
        <row r="1894">
          <cell r="D1894" t="str">
            <v>冉雪亚</v>
          </cell>
          <cell r="E1894" t="str">
            <v>女</v>
          </cell>
        </row>
        <row r="1895">
          <cell r="D1895" t="str">
            <v>欧巧</v>
          </cell>
          <cell r="E1895" t="str">
            <v>女</v>
          </cell>
        </row>
        <row r="1896">
          <cell r="D1896" t="str">
            <v>田雨</v>
          </cell>
          <cell r="E1896" t="str">
            <v>女</v>
          </cell>
        </row>
        <row r="1897">
          <cell r="D1897" t="str">
            <v>龙啟志</v>
          </cell>
          <cell r="E1897" t="str">
            <v>男</v>
          </cell>
        </row>
        <row r="1898">
          <cell r="D1898" t="str">
            <v>杨静</v>
          </cell>
          <cell r="E1898" t="str">
            <v>女</v>
          </cell>
        </row>
        <row r="1899">
          <cell r="D1899" t="str">
            <v>杨雄美</v>
          </cell>
          <cell r="E1899" t="str">
            <v>男</v>
          </cell>
        </row>
        <row r="1900">
          <cell r="D1900" t="str">
            <v>刘黔琴</v>
          </cell>
          <cell r="E1900" t="str">
            <v>女</v>
          </cell>
        </row>
        <row r="1901">
          <cell r="D1901" t="str">
            <v>杨黎</v>
          </cell>
          <cell r="E1901" t="str">
            <v>女</v>
          </cell>
        </row>
        <row r="1902">
          <cell r="D1902" t="str">
            <v>周照月</v>
          </cell>
          <cell r="E1902" t="str">
            <v>女</v>
          </cell>
        </row>
        <row r="1903">
          <cell r="D1903" t="str">
            <v>何倩</v>
          </cell>
          <cell r="E1903" t="str">
            <v>女</v>
          </cell>
        </row>
        <row r="1904">
          <cell r="D1904" t="str">
            <v>杨小旭</v>
          </cell>
          <cell r="E1904" t="str">
            <v>女</v>
          </cell>
        </row>
        <row r="1905">
          <cell r="D1905" t="str">
            <v>杨敏捷</v>
          </cell>
          <cell r="E1905" t="str">
            <v>女</v>
          </cell>
        </row>
        <row r="1906">
          <cell r="D1906" t="str">
            <v>杨春婵</v>
          </cell>
          <cell r="E1906" t="str">
            <v>女</v>
          </cell>
        </row>
        <row r="1907">
          <cell r="D1907" t="str">
            <v>陈迷</v>
          </cell>
          <cell r="E1907" t="str">
            <v>女</v>
          </cell>
        </row>
        <row r="1908">
          <cell r="D1908" t="str">
            <v>朱璐璐</v>
          </cell>
          <cell r="E1908" t="str">
            <v>女</v>
          </cell>
        </row>
        <row r="1909">
          <cell r="D1909" t="str">
            <v>余欢</v>
          </cell>
          <cell r="E1909" t="str">
            <v>女</v>
          </cell>
        </row>
        <row r="1910">
          <cell r="D1910" t="str">
            <v>张金梦</v>
          </cell>
          <cell r="E1910" t="str">
            <v>女</v>
          </cell>
        </row>
        <row r="1911">
          <cell r="D1911" t="str">
            <v>杨杏</v>
          </cell>
          <cell r="E1911" t="str">
            <v>女</v>
          </cell>
        </row>
        <row r="1912">
          <cell r="D1912" t="str">
            <v>邓欢</v>
          </cell>
          <cell r="E1912" t="str">
            <v>女</v>
          </cell>
        </row>
        <row r="1913">
          <cell r="D1913" t="str">
            <v>李宝元</v>
          </cell>
          <cell r="E1913" t="str">
            <v>男</v>
          </cell>
        </row>
        <row r="1914">
          <cell r="D1914" t="str">
            <v>江来</v>
          </cell>
          <cell r="E1914" t="str">
            <v>男</v>
          </cell>
        </row>
        <row r="1915">
          <cell r="D1915" t="str">
            <v>刘付朝</v>
          </cell>
          <cell r="E1915" t="str">
            <v>男</v>
          </cell>
        </row>
        <row r="1916">
          <cell r="D1916" t="str">
            <v>张婷婷</v>
          </cell>
          <cell r="E1916" t="str">
            <v>女</v>
          </cell>
        </row>
        <row r="1917">
          <cell r="D1917" t="str">
            <v>刘军</v>
          </cell>
          <cell r="E1917" t="str">
            <v>男</v>
          </cell>
        </row>
        <row r="1918">
          <cell r="D1918" t="str">
            <v>张丽丹</v>
          </cell>
          <cell r="E1918" t="str">
            <v>女</v>
          </cell>
        </row>
        <row r="1919">
          <cell r="D1919" t="str">
            <v>苏林</v>
          </cell>
          <cell r="E1919" t="str">
            <v>男</v>
          </cell>
        </row>
        <row r="1920">
          <cell r="D1920" t="str">
            <v>龙梦珂</v>
          </cell>
          <cell r="E1920" t="str">
            <v>女</v>
          </cell>
        </row>
        <row r="1921">
          <cell r="D1921" t="str">
            <v>雷小青</v>
          </cell>
          <cell r="E1921" t="str">
            <v>女</v>
          </cell>
        </row>
        <row r="1922">
          <cell r="D1922" t="str">
            <v>叶妤凤</v>
          </cell>
          <cell r="E1922" t="str">
            <v>女</v>
          </cell>
        </row>
        <row r="1923">
          <cell r="D1923" t="str">
            <v>张琴</v>
          </cell>
          <cell r="E1923" t="str">
            <v>女</v>
          </cell>
        </row>
        <row r="1924">
          <cell r="D1924" t="str">
            <v>陈爱波</v>
          </cell>
          <cell r="E1924" t="str">
            <v>男</v>
          </cell>
        </row>
        <row r="1925">
          <cell r="D1925" t="str">
            <v>邹慧慧</v>
          </cell>
          <cell r="E1925" t="str">
            <v>女</v>
          </cell>
        </row>
        <row r="1926">
          <cell r="D1926" t="str">
            <v>罗云娥</v>
          </cell>
          <cell r="E1926" t="str">
            <v>女</v>
          </cell>
        </row>
        <row r="1927">
          <cell r="D1927" t="str">
            <v>张慎凯</v>
          </cell>
          <cell r="E1927" t="str">
            <v>男</v>
          </cell>
        </row>
        <row r="1928">
          <cell r="D1928" t="str">
            <v>龙晶</v>
          </cell>
          <cell r="E1928" t="str">
            <v>女</v>
          </cell>
        </row>
        <row r="1929">
          <cell r="D1929" t="str">
            <v>李洁</v>
          </cell>
          <cell r="E1929" t="str">
            <v>女</v>
          </cell>
        </row>
        <row r="1930">
          <cell r="D1930" t="str">
            <v>欧阳小燕</v>
          </cell>
          <cell r="E1930" t="str">
            <v>女</v>
          </cell>
        </row>
        <row r="1931">
          <cell r="D1931" t="str">
            <v>王松林</v>
          </cell>
          <cell r="E1931" t="str">
            <v>男</v>
          </cell>
        </row>
        <row r="1932">
          <cell r="D1932" t="str">
            <v>冉华林</v>
          </cell>
          <cell r="E1932" t="str">
            <v>男</v>
          </cell>
        </row>
        <row r="1933">
          <cell r="D1933" t="str">
            <v>陈芬</v>
          </cell>
          <cell r="E1933" t="str">
            <v>女</v>
          </cell>
        </row>
        <row r="1934">
          <cell r="D1934" t="str">
            <v>田小芬</v>
          </cell>
          <cell r="E1934" t="str">
            <v>女</v>
          </cell>
        </row>
        <row r="1935">
          <cell r="D1935" t="str">
            <v>帅迷迷</v>
          </cell>
          <cell r="E1935" t="str">
            <v>女</v>
          </cell>
        </row>
        <row r="1936">
          <cell r="D1936" t="str">
            <v>杨银</v>
          </cell>
          <cell r="E1936" t="str">
            <v>女</v>
          </cell>
        </row>
        <row r="1937">
          <cell r="D1937" t="str">
            <v>熊敏</v>
          </cell>
          <cell r="E1937" t="str">
            <v>男</v>
          </cell>
        </row>
        <row r="1938">
          <cell r="D1938" t="str">
            <v>冉路琴</v>
          </cell>
          <cell r="E1938" t="str">
            <v>女</v>
          </cell>
        </row>
        <row r="1939">
          <cell r="D1939" t="str">
            <v>杨谊</v>
          </cell>
          <cell r="E1939" t="str">
            <v>女</v>
          </cell>
        </row>
        <row r="1940">
          <cell r="D1940" t="str">
            <v>黄江瑶</v>
          </cell>
          <cell r="E1940" t="str">
            <v>女</v>
          </cell>
        </row>
        <row r="1941">
          <cell r="D1941" t="str">
            <v>邹冬艳</v>
          </cell>
          <cell r="E1941" t="str">
            <v>女</v>
          </cell>
        </row>
        <row r="1942">
          <cell r="D1942" t="str">
            <v>韦飘</v>
          </cell>
          <cell r="E1942" t="str">
            <v>女</v>
          </cell>
        </row>
        <row r="1943">
          <cell r="D1943" t="str">
            <v>唐徽徽</v>
          </cell>
          <cell r="E1943" t="str">
            <v>女</v>
          </cell>
        </row>
        <row r="1944">
          <cell r="D1944" t="str">
            <v>杨宇</v>
          </cell>
          <cell r="E1944" t="str">
            <v>男</v>
          </cell>
        </row>
        <row r="1945">
          <cell r="D1945" t="str">
            <v>龚金钗</v>
          </cell>
          <cell r="E1945" t="str">
            <v>女</v>
          </cell>
        </row>
        <row r="1946">
          <cell r="D1946" t="str">
            <v>罗惠芳</v>
          </cell>
          <cell r="E1946" t="str">
            <v>女</v>
          </cell>
        </row>
        <row r="1947">
          <cell r="D1947" t="str">
            <v>田慧</v>
          </cell>
          <cell r="E1947" t="str">
            <v>女</v>
          </cell>
        </row>
        <row r="1948">
          <cell r="D1948" t="str">
            <v>满琴琴</v>
          </cell>
          <cell r="E1948" t="str">
            <v>女</v>
          </cell>
        </row>
        <row r="1949">
          <cell r="D1949" t="str">
            <v>陈洪嘉</v>
          </cell>
          <cell r="E1949" t="str">
            <v>女</v>
          </cell>
        </row>
        <row r="1950">
          <cell r="D1950" t="str">
            <v>王小丽</v>
          </cell>
          <cell r="E1950" t="str">
            <v>女</v>
          </cell>
        </row>
        <row r="1951">
          <cell r="D1951" t="str">
            <v>田莹</v>
          </cell>
          <cell r="E1951" t="str">
            <v>女</v>
          </cell>
        </row>
        <row r="1952">
          <cell r="D1952" t="str">
            <v>邓海琼</v>
          </cell>
          <cell r="E1952" t="str">
            <v>女</v>
          </cell>
        </row>
        <row r="1953">
          <cell r="D1953" t="str">
            <v>黎文丽</v>
          </cell>
          <cell r="E1953" t="str">
            <v>女</v>
          </cell>
        </row>
        <row r="1954">
          <cell r="D1954" t="str">
            <v>李崇攀</v>
          </cell>
          <cell r="E1954" t="str">
            <v>男</v>
          </cell>
        </row>
        <row r="1955">
          <cell r="D1955" t="str">
            <v>龙二芬</v>
          </cell>
          <cell r="E1955" t="str">
            <v>女</v>
          </cell>
        </row>
        <row r="1956">
          <cell r="D1956" t="str">
            <v>田燕</v>
          </cell>
          <cell r="E1956" t="str">
            <v>女</v>
          </cell>
        </row>
        <row r="1957">
          <cell r="D1957" t="str">
            <v>罗楠</v>
          </cell>
          <cell r="E1957" t="str">
            <v>女</v>
          </cell>
        </row>
        <row r="1958">
          <cell r="D1958" t="str">
            <v>朱琴</v>
          </cell>
          <cell r="E1958" t="str">
            <v>女</v>
          </cell>
        </row>
        <row r="1959">
          <cell r="D1959" t="str">
            <v>欧成美</v>
          </cell>
          <cell r="E1959" t="str">
            <v>女</v>
          </cell>
        </row>
        <row r="1960">
          <cell r="D1960" t="str">
            <v>龙艳</v>
          </cell>
          <cell r="E1960" t="str">
            <v>女</v>
          </cell>
        </row>
        <row r="1961">
          <cell r="D1961" t="str">
            <v>陈妍</v>
          </cell>
          <cell r="E1961" t="str">
            <v>女</v>
          </cell>
        </row>
        <row r="1962">
          <cell r="D1962" t="str">
            <v>马蓝</v>
          </cell>
          <cell r="E1962" t="str">
            <v>女</v>
          </cell>
        </row>
        <row r="1963">
          <cell r="D1963" t="str">
            <v>吴晓琴</v>
          </cell>
          <cell r="E1963" t="str">
            <v>女</v>
          </cell>
        </row>
        <row r="1964">
          <cell r="D1964" t="str">
            <v>黄国凤</v>
          </cell>
          <cell r="E1964" t="str">
            <v>女</v>
          </cell>
        </row>
        <row r="1965">
          <cell r="D1965" t="str">
            <v>李金钱</v>
          </cell>
          <cell r="E1965" t="str">
            <v>女</v>
          </cell>
        </row>
        <row r="1966">
          <cell r="D1966" t="str">
            <v>杨艳华</v>
          </cell>
          <cell r="E1966" t="str">
            <v>女</v>
          </cell>
        </row>
        <row r="1967">
          <cell r="D1967" t="str">
            <v>崔异</v>
          </cell>
          <cell r="E1967" t="str">
            <v>女</v>
          </cell>
        </row>
        <row r="1968">
          <cell r="D1968" t="str">
            <v>王吉生</v>
          </cell>
          <cell r="E1968" t="str">
            <v>男</v>
          </cell>
        </row>
        <row r="1969">
          <cell r="D1969" t="str">
            <v>姜宗钰</v>
          </cell>
          <cell r="E1969" t="str">
            <v>男</v>
          </cell>
        </row>
        <row r="1970">
          <cell r="D1970" t="str">
            <v>杜友海</v>
          </cell>
          <cell r="E1970" t="str">
            <v>男</v>
          </cell>
        </row>
        <row r="1971">
          <cell r="D1971" t="str">
            <v>杨娟</v>
          </cell>
          <cell r="E1971" t="str">
            <v>女</v>
          </cell>
        </row>
        <row r="1972">
          <cell r="D1972" t="str">
            <v>冯全梅</v>
          </cell>
          <cell r="E1972" t="str">
            <v>女</v>
          </cell>
        </row>
        <row r="1973">
          <cell r="D1973" t="str">
            <v>欧舟</v>
          </cell>
          <cell r="E1973" t="str">
            <v>女</v>
          </cell>
        </row>
        <row r="1974">
          <cell r="D1974" t="str">
            <v>徐莲</v>
          </cell>
          <cell r="E1974" t="str">
            <v>女</v>
          </cell>
        </row>
        <row r="1975">
          <cell r="D1975" t="str">
            <v>龙玥</v>
          </cell>
          <cell r="E1975" t="str">
            <v>女</v>
          </cell>
        </row>
        <row r="1976">
          <cell r="D1976" t="str">
            <v>舒春英</v>
          </cell>
          <cell r="E1976" t="str">
            <v>女</v>
          </cell>
        </row>
        <row r="1977">
          <cell r="D1977" t="str">
            <v>张丽</v>
          </cell>
          <cell r="E1977" t="str">
            <v>女</v>
          </cell>
        </row>
        <row r="1978">
          <cell r="D1978" t="str">
            <v>黄露露</v>
          </cell>
          <cell r="E1978" t="str">
            <v>女</v>
          </cell>
        </row>
        <row r="1979">
          <cell r="D1979" t="str">
            <v>陈嘉燕</v>
          </cell>
          <cell r="E1979" t="str">
            <v>女</v>
          </cell>
        </row>
        <row r="1980">
          <cell r="D1980" t="str">
            <v>陈旖旎</v>
          </cell>
          <cell r="E1980" t="str">
            <v>女</v>
          </cell>
        </row>
        <row r="1981">
          <cell r="D1981" t="str">
            <v>瞿芳</v>
          </cell>
          <cell r="E1981" t="str">
            <v>女</v>
          </cell>
        </row>
        <row r="1982">
          <cell r="D1982" t="str">
            <v>谭晓丽</v>
          </cell>
          <cell r="E1982" t="str">
            <v>女</v>
          </cell>
        </row>
        <row r="1983">
          <cell r="D1983" t="str">
            <v>王琴</v>
          </cell>
          <cell r="E1983" t="str">
            <v>女</v>
          </cell>
        </row>
        <row r="1984">
          <cell r="D1984" t="str">
            <v>吴娟</v>
          </cell>
          <cell r="E1984" t="str">
            <v>女</v>
          </cell>
        </row>
        <row r="1985">
          <cell r="D1985" t="str">
            <v>胡棉</v>
          </cell>
          <cell r="E1985" t="str">
            <v>女</v>
          </cell>
        </row>
        <row r="1986">
          <cell r="D1986" t="str">
            <v>邓芳</v>
          </cell>
          <cell r="E1986" t="str">
            <v>女</v>
          </cell>
        </row>
        <row r="1987">
          <cell r="D1987" t="str">
            <v>严瑞隆</v>
          </cell>
          <cell r="E1987" t="str">
            <v>男</v>
          </cell>
        </row>
        <row r="1988">
          <cell r="D1988" t="str">
            <v>刘玉娇</v>
          </cell>
          <cell r="E1988" t="str">
            <v>女</v>
          </cell>
        </row>
        <row r="1989">
          <cell r="D1989" t="str">
            <v>郭文文</v>
          </cell>
          <cell r="E1989" t="str">
            <v>女</v>
          </cell>
        </row>
        <row r="1990">
          <cell r="D1990" t="str">
            <v>余鑫</v>
          </cell>
          <cell r="E1990" t="str">
            <v>男</v>
          </cell>
        </row>
        <row r="1991">
          <cell r="D1991" t="str">
            <v>杨阳</v>
          </cell>
          <cell r="E1991" t="str">
            <v>女</v>
          </cell>
        </row>
        <row r="1992">
          <cell r="D1992" t="str">
            <v>余小琼</v>
          </cell>
          <cell r="E1992" t="str">
            <v>女</v>
          </cell>
        </row>
        <row r="1993">
          <cell r="D1993" t="str">
            <v>余大伟</v>
          </cell>
          <cell r="E1993" t="str">
            <v>男</v>
          </cell>
        </row>
        <row r="1994">
          <cell r="D1994" t="str">
            <v>李佳俞</v>
          </cell>
          <cell r="E1994" t="str">
            <v>女</v>
          </cell>
        </row>
        <row r="1995">
          <cell r="D1995" t="str">
            <v>罗贤娟</v>
          </cell>
          <cell r="E1995" t="str">
            <v>女</v>
          </cell>
        </row>
        <row r="1996">
          <cell r="D1996" t="str">
            <v>刘入菱</v>
          </cell>
          <cell r="E1996" t="str">
            <v>女</v>
          </cell>
        </row>
        <row r="1997">
          <cell r="D1997" t="str">
            <v>李容</v>
          </cell>
          <cell r="E1997" t="str">
            <v>女</v>
          </cell>
        </row>
        <row r="1998">
          <cell r="D1998" t="str">
            <v>龙文美</v>
          </cell>
          <cell r="E1998" t="str">
            <v>女</v>
          </cell>
        </row>
        <row r="1999">
          <cell r="D1999" t="str">
            <v>赵文浪</v>
          </cell>
          <cell r="E1999" t="str">
            <v>男</v>
          </cell>
        </row>
        <row r="2000">
          <cell r="D2000" t="str">
            <v>林锐</v>
          </cell>
          <cell r="E2000" t="str">
            <v>女</v>
          </cell>
        </row>
        <row r="2001">
          <cell r="D2001" t="str">
            <v>刘霞</v>
          </cell>
          <cell r="E2001" t="str">
            <v>女</v>
          </cell>
        </row>
        <row r="2002">
          <cell r="D2002" t="str">
            <v>田梦思</v>
          </cell>
          <cell r="E2002" t="str">
            <v>女</v>
          </cell>
        </row>
        <row r="2003">
          <cell r="D2003" t="str">
            <v>杨亚琼</v>
          </cell>
          <cell r="E2003" t="str">
            <v>女</v>
          </cell>
        </row>
        <row r="2004">
          <cell r="D2004" t="str">
            <v>龙智金</v>
          </cell>
          <cell r="E2004" t="str">
            <v>男</v>
          </cell>
        </row>
        <row r="2005">
          <cell r="D2005" t="str">
            <v>满珍吉</v>
          </cell>
          <cell r="E2005" t="str">
            <v>女</v>
          </cell>
        </row>
        <row r="2006">
          <cell r="D2006" t="str">
            <v>冉光平</v>
          </cell>
          <cell r="E2006" t="str">
            <v>女</v>
          </cell>
        </row>
        <row r="2007">
          <cell r="D2007" t="str">
            <v>陈玉村</v>
          </cell>
          <cell r="E2007" t="str">
            <v>男</v>
          </cell>
        </row>
        <row r="2008">
          <cell r="D2008" t="str">
            <v>袁雄</v>
          </cell>
          <cell r="E2008" t="str">
            <v>男</v>
          </cell>
        </row>
        <row r="2009">
          <cell r="D2009" t="str">
            <v>杨涛</v>
          </cell>
          <cell r="E2009" t="str">
            <v>男</v>
          </cell>
        </row>
        <row r="2010">
          <cell r="D2010" t="str">
            <v>曾多多</v>
          </cell>
          <cell r="E2010" t="str">
            <v>男</v>
          </cell>
        </row>
        <row r="2011">
          <cell r="D2011" t="str">
            <v>韦运霞</v>
          </cell>
          <cell r="E2011" t="str">
            <v>女</v>
          </cell>
        </row>
        <row r="2012">
          <cell r="D2012" t="str">
            <v>吴明东</v>
          </cell>
          <cell r="E2012" t="str">
            <v>女</v>
          </cell>
        </row>
        <row r="2013">
          <cell r="D2013" t="str">
            <v>王登燕</v>
          </cell>
          <cell r="E2013" t="str">
            <v>女</v>
          </cell>
        </row>
        <row r="2014">
          <cell r="D2014" t="str">
            <v>廖怡文</v>
          </cell>
          <cell r="E2014" t="str">
            <v>女</v>
          </cell>
        </row>
        <row r="2015">
          <cell r="D2015" t="str">
            <v>周顺民</v>
          </cell>
          <cell r="E2015" t="str">
            <v>男</v>
          </cell>
        </row>
        <row r="2016">
          <cell r="D2016" t="str">
            <v>张运</v>
          </cell>
          <cell r="E2016" t="str">
            <v>女</v>
          </cell>
        </row>
        <row r="2017">
          <cell r="D2017" t="str">
            <v>杨海涛</v>
          </cell>
          <cell r="E2017" t="str">
            <v>男</v>
          </cell>
        </row>
        <row r="2018">
          <cell r="D2018" t="str">
            <v>罗鹏乙</v>
          </cell>
          <cell r="E2018" t="str">
            <v>男</v>
          </cell>
        </row>
        <row r="2019">
          <cell r="D2019" t="str">
            <v>马井涛</v>
          </cell>
          <cell r="E2019" t="str">
            <v>男</v>
          </cell>
        </row>
        <row r="2020">
          <cell r="D2020" t="str">
            <v>郭人瑄</v>
          </cell>
          <cell r="E2020" t="str">
            <v>女</v>
          </cell>
        </row>
        <row r="2021">
          <cell r="D2021" t="str">
            <v>黎艳兰</v>
          </cell>
          <cell r="E2021" t="str">
            <v>女</v>
          </cell>
        </row>
        <row r="2022">
          <cell r="D2022" t="str">
            <v>杨雪</v>
          </cell>
          <cell r="E2022" t="str">
            <v>女</v>
          </cell>
        </row>
        <row r="2023">
          <cell r="D2023" t="str">
            <v>邓松</v>
          </cell>
          <cell r="E2023" t="str">
            <v>男</v>
          </cell>
        </row>
        <row r="2024">
          <cell r="D2024" t="str">
            <v>姜毅</v>
          </cell>
          <cell r="E2024" t="str">
            <v>男</v>
          </cell>
        </row>
        <row r="2025">
          <cell r="D2025" t="str">
            <v>林子娟</v>
          </cell>
          <cell r="E2025" t="str">
            <v>女</v>
          </cell>
        </row>
        <row r="2026">
          <cell r="D2026" t="str">
            <v>杨香花</v>
          </cell>
          <cell r="E2026" t="str">
            <v>女</v>
          </cell>
        </row>
        <row r="2027">
          <cell r="D2027" t="str">
            <v>杨慧</v>
          </cell>
          <cell r="E2027" t="str">
            <v>女</v>
          </cell>
        </row>
        <row r="2028">
          <cell r="D2028" t="str">
            <v>何俊颖</v>
          </cell>
          <cell r="E2028" t="str">
            <v>女</v>
          </cell>
        </row>
        <row r="2029">
          <cell r="D2029" t="str">
            <v>吴涵</v>
          </cell>
          <cell r="E2029" t="str">
            <v>男</v>
          </cell>
        </row>
        <row r="2030">
          <cell r="D2030" t="str">
            <v>安雪松</v>
          </cell>
          <cell r="E2030" t="str">
            <v>男</v>
          </cell>
        </row>
        <row r="2031">
          <cell r="D2031" t="str">
            <v>覃小芳</v>
          </cell>
          <cell r="E2031" t="str">
            <v>女</v>
          </cell>
        </row>
        <row r="2032">
          <cell r="D2032" t="str">
            <v>龙云凤</v>
          </cell>
          <cell r="E2032" t="str">
            <v>女</v>
          </cell>
        </row>
        <row r="2033">
          <cell r="D2033" t="str">
            <v>麻东梅</v>
          </cell>
          <cell r="E2033" t="str">
            <v>女</v>
          </cell>
        </row>
        <row r="2034">
          <cell r="D2034" t="str">
            <v>王亚莉</v>
          </cell>
          <cell r="E2034" t="str">
            <v>女</v>
          </cell>
        </row>
        <row r="2035">
          <cell r="D2035" t="str">
            <v>方保山</v>
          </cell>
          <cell r="E2035" t="str">
            <v>男</v>
          </cell>
        </row>
        <row r="2036">
          <cell r="D2036" t="str">
            <v>杨莉</v>
          </cell>
          <cell r="E2036" t="str">
            <v>女</v>
          </cell>
        </row>
        <row r="2037">
          <cell r="D2037" t="str">
            <v>牟柠熙</v>
          </cell>
          <cell r="E2037" t="str">
            <v>女</v>
          </cell>
        </row>
        <row r="2038">
          <cell r="D2038" t="str">
            <v>吴双霜</v>
          </cell>
          <cell r="E2038" t="str">
            <v>女</v>
          </cell>
        </row>
        <row r="2039">
          <cell r="D2039" t="str">
            <v>吴志坚</v>
          </cell>
          <cell r="E2039" t="str">
            <v>女</v>
          </cell>
        </row>
        <row r="2040">
          <cell r="D2040" t="str">
            <v>余秀书</v>
          </cell>
          <cell r="E2040" t="str">
            <v>女</v>
          </cell>
        </row>
        <row r="2041">
          <cell r="D2041" t="str">
            <v>刘世琪</v>
          </cell>
          <cell r="E2041" t="str">
            <v>男</v>
          </cell>
        </row>
        <row r="2042">
          <cell r="D2042" t="str">
            <v>贾永艳</v>
          </cell>
          <cell r="E2042" t="str">
            <v>女</v>
          </cell>
        </row>
        <row r="2043">
          <cell r="D2043" t="str">
            <v>冉敏</v>
          </cell>
          <cell r="E2043" t="str">
            <v>女</v>
          </cell>
        </row>
        <row r="2044">
          <cell r="D2044" t="str">
            <v>吴武合</v>
          </cell>
          <cell r="E2044" t="str">
            <v>男</v>
          </cell>
        </row>
        <row r="2045">
          <cell r="D2045" t="str">
            <v>田仁丽</v>
          </cell>
          <cell r="E2045" t="str">
            <v>女</v>
          </cell>
        </row>
        <row r="2046">
          <cell r="D2046" t="str">
            <v>蒋代会</v>
          </cell>
          <cell r="E2046" t="str">
            <v>男</v>
          </cell>
        </row>
        <row r="2047">
          <cell r="D2047" t="str">
            <v>李妍</v>
          </cell>
          <cell r="E2047" t="str">
            <v>女</v>
          </cell>
        </row>
        <row r="2048">
          <cell r="D2048" t="str">
            <v>陈超</v>
          </cell>
          <cell r="E2048" t="str">
            <v>男</v>
          </cell>
        </row>
        <row r="2049">
          <cell r="D2049" t="str">
            <v>谌红娜</v>
          </cell>
          <cell r="E2049" t="str">
            <v>女</v>
          </cell>
        </row>
        <row r="2050">
          <cell r="D2050" t="str">
            <v>黎柯英</v>
          </cell>
          <cell r="E2050" t="str">
            <v>女</v>
          </cell>
        </row>
        <row r="2051">
          <cell r="D2051" t="str">
            <v>陶仕凤</v>
          </cell>
          <cell r="E2051" t="str">
            <v>女</v>
          </cell>
        </row>
        <row r="2052">
          <cell r="D2052" t="str">
            <v>王凤</v>
          </cell>
          <cell r="E2052" t="str">
            <v>女</v>
          </cell>
        </row>
        <row r="2053">
          <cell r="D2053" t="str">
            <v>孙碧连</v>
          </cell>
          <cell r="E2053" t="str">
            <v>女</v>
          </cell>
        </row>
        <row r="2054">
          <cell r="D2054" t="str">
            <v>朱旭</v>
          </cell>
          <cell r="E2054" t="str">
            <v>女</v>
          </cell>
        </row>
        <row r="2055">
          <cell r="D2055" t="str">
            <v>石丹</v>
          </cell>
          <cell r="E2055" t="str">
            <v>女</v>
          </cell>
        </row>
        <row r="2056">
          <cell r="D2056" t="str">
            <v>张仕芬</v>
          </cell>
          <cell r="E2056" t="str">
            <v>女</v>
          </cell>
        </row>
        <row r="2057">
          <cell r="D2057" t="str">
            <v>冉素芳</v>
          </cell>
          <cell r="E2057" t="str">
            <v>女</v>
          </cell>
        </row>
        <row r="2058">
          <cell r="D2058" t="str">
            <v>张德胜</v>
          </cell>
          <cell r="E2058" t="str">
            <v>男</v>
          </cell>
        </row>
        <row r="2059">
          <cell r="D2059" t="str">
            <v>蔡小兰</v>
          </cell>
          <cell r="E2059" t="str">
            <v>女</v>
          </cell>
        </row>
        <row r="2060">
          <cell r="D2060" t="str">
            <v>周琴</v>
          </cell>
          <cell r="E2060" t="str">
            <v>女</v>
          </cell>
        </row>
        <row r="2061">
          <cell r="D2061" t="str">
            <v>陈银</v>
          </cell>
          <cell r="E2061" t="str">
            <v>女</v>
          </cell>
        </row>
        <row r="2062">
          <cell r="D2062" t="str">
            <v>王远江</v>
          </cell>
          <cell r="E2062" t="str">
            <v>男</v>
          </cell>
        </row>
        <row r="2063">
          <cell r="D2063" t="str">
            <v>田丹丹</v>
          </cell>
          <cell r="E2063" t="str">
            <v>女</v>
          </cell>
        </row>
        <row r="2064">
          <cell r="D2064" t="str">
            <v>韦婷婷</v>
          </cell>
          <cell r="E2064" t="str">
            <v>女</v>
          </cell>
        </row>
        <row r="2065">
          <cell r="D2065" t="str">
            <v>文秋秋</v>
          </cell>
          <cell r="E2065" t="str">
            <v>女</v>
          </cell>
        </row>
        <row r="2066">
          <cell r="D2066" t="str">
            <v>陈胜超</v>
          </cell>
          <cell r="E2066" t="str">
            <v>男</v>
          </cell>
        </row>
        <row r="2067">
          <cell r="D2067" t="str">
            <v>王翔玉</v>
          </cell>
          <cell r="E2067" t="str">
            <v>男</v>
          </cell>
        </row>
        <row r="2068">
          <cell r="D2068" t="str">
            <v>张会敏</v>
          </cell>
          <cell r="E2068" t="str">
            <v>女</v>
          </cell>
        </row>
        <row r="2069">
          <cell r="D2069" t="str">
            <v>李乾艳</v>
          </cell>
          <cell r="E2069" t="str">
            <v>女</v>
          </cell>
        </row>
        <row r="2070">
          <cell r="D2070" t="str">
            <v>曹金聪</v>
          </cell>
          <cell r="E2070" t="str">
            <v>女</v>
          </cell>
        </row>
        <row r="2071">
          <cell r="D2071" t="str">
            <v>陈德会</v>
          </cell>
          <cell r="E2071" t="str">
            <v>女</v>
          </cell>
        </row>
        <row r="2072">
          <cell r="D2072" t="str">
            <v>杨雪丽</v>
          </cell>
          <cell r="E2072" t="str">
            <v>女</v>
          </cell>
        </row>
        <row r="2073">
          <cell r="D2073" t="str">
            <v>舒静</v>
          </cell>
          <cell r="E2073" t="str">
            <v>女</v>
          </cell>
        </row>
        <row r="2074">
          <cell r="D2074" t="str">
            <v>张漫</v>
          </cell>
          <cell r="E2074" t="str">
            <v>女</v>
          </cell>
        </row>
        <row r="2075">
          <cell r="D2075" t="str">
            <v>吴琦</v>
          </cell>
          <cell r="E2075" t="str">
            <v>女</v>
          </cell>
        </row>
        <row r="2076">
          <cell r="D2076" t="str">
            <v>张佳恒</v>
          </cell>
          <cell r="E2076" t="str">
            <v>男</v>
          </cell>
        </row>
        <row r="2077">
          <cell r="D2077" t="str">
            <v>刘安凤</v>
          </cell>
          <cell r="E2077" t="str">
            <v>女</v>
          </cell>
        </row>
        <row r="2078">
          <cell r="D2078" t="str">
            <v>聂宇婷</v>
          </cell>
          <cell r="E2078" t="str">
            <v>女</v>
          </cell>
        </row>
        <row r="2079">
          <cell r="D2079" t="str">
            <v>冷丽娜</v>
          </cell>
          <cell r="E2079" t="str">
            <v>女</v>
          </cell>
        </row>
        <row r="2080">
          <cell r="D2080" t="str">
            <v>郭超</v>
          </cell>
          <cell r="E2080" t="str">
            <v>男</v>
          </cell>
        </row>
        <row r="2081">
          <cell r="D2081" t="str">
            <v>廖妮</v>
          </cell>
          <cell r="E2081" t="str">
            <v>女</v>
          </cell>
        </row>
        <row r="2082">
          <cell r="D2082" t="str">
            <v>陈思屹</v>
          </cell>
          <cell r="E2082" t="str">
            <v>女</v>
          </cell>
        </row>
        <row r="2083">
          <cell r="D2083" t="str">
            <v>任思路</v>
          </cell>
          <cell r="E2083" t="str">
            <v>女</v>
          </cell>
        </row>
        <row r="2084">
          <cell r="D2084" t="str">
            <v>唐彪</v>
          </cell>
          <cell r="E2084" t="str">
            <v>男</v>
          </cell>
        </row>
        <row r="2085">
          <cell r="D2085" t="str">
            <v>李小静</v>
          </cell>
          <cell r="E2085" t="str">
            <v>女</v>
          </cell>
        </row>
        <row r="2086">
          <cell r="D2086" t="str">
            <v>刘赟佳</v>
          </cell>
          <cell r="E2086" t="str">
            <v>女</v>
          </cell>
        </row>
        <row r="2087">
          <cell r="D2087" t="str">
            <v>杨定</v>
          </cell>
          <cell r="E2087" t="str">
            <v>女</v>
          </cell>
        </row>
        <row r="2088">
          <cell r="D2088" t="str">
            <v>刘磊</v>
          </cell>
          <cell r="E2088" t="str">
            <v>女</v>
          </cell>
        </row>
        <row r="2089">
          <cell r="D2089" t="str">
            <v>罗金燕</v>
          </cell>
          <cell r="E2089" t="str">
            <v>女</v>
          </cell>
        </row>
        <row r="2090">
          <cell r="D2090" t="str">
            <v>刘珊玲</v>
          </cell>
          <cell r="E2090" t="str">
            <v>女</v>
          </cell>
        </row>
        <row r="2091">
          <cell r="D2091" t="str">
            <v>陈龙</v>
          </cell>
          <cell r="E2091" t="str">
            <v>男</v>
          </cell>
        </row>
        <row r="2092">
          <cell r="D2092" t="str">
            <v>林琎</v>
          </cell>
          <cell r="E2092" t="str">
            <v>女</v>
          </cell>
        </row>
        <row r="2093">
          <cell r="D2093" t="str">
            <v>陈元军</v>
          </cell>
          <cell r="E2093" t="str">
            <v>男</v>
          </cell>
        </row>
        <row r="2094">
          <cell r="D2094" t="str">
            <v>刘文平</v>
          </cell>
          <cell r="E2094" t="str">
            <v>女</v>
          </cell>
        </row>
        <row r="2095">
          <cell r="D2095" t="str">
            <v>易燕</v>
          </cell>
          <cell r="E2095" t="str">
            <v>女</v>
          </cell>
        </row>
        <row r="2096">
          <cell r="D2096" t="str">
            <v>李宗运</v>
          </cell>
          <cell r="E2096" t="str">
            <v>女</v>
          </cell>
        </row>
        <row r="2097">
          <cell r="D2097" t="str">
            <v>罗全</v>
          </cell>
          <cell r="E2097" t="str">
            <v>男</v>
          </cell>
        </row>
        <row r="2098">
          <cell r="D2098" t="str">
            <v>赵启</v>
          </cell>
          <cell r="E2098" t="str">
            <v>女</v>
          </cell>
        </row>
        <row r="2099">
          <cell r="D2099" t="str">
            <v>何润地</v>
          </cell>
          <cell r="E2099" t="str">
            <v>男</v>
          </cell>
        </row>
        <row r="2100">
          <cell r="D2100" t="str">
            <v>任彪</v>
          </cell>
          <cell r="E2100" t="str">
            <v>男</v>
          </cell>
        </row>
        <row r="2101">
          <cell r="D2101" t="str">
            <v>吴敏</v>
          </cell>
          <cell r="E2101" t="str">
            <v>女</v>
          </cell>
        </row>
        <row r="2102">
          <cell r="D2102" t="str">
            <v>赵天顺</v>
          </cell>
          <cell r="E2102" t="str">
            <v>男</v>
          </cell>
        </row>
        <row r="2103">
          <cell r="D2103" t="str">
            <v>胡雪</v>
          </cell>
          <cell r="E2103" t="str">
            <v>女</v>
          </cell>
        </row>
        <row r="2104">
          <cell r="D2104" t="str">
            <v>滕朝霞</v>
          </cell>
          <cell r="E2104" t="str">
            <v>女</v>
          </cell>
        </row>
        <row r="2105">
          <cell r="D2105" t="str">
            <v>杨雪梅</v>
          </cell>
          <cell r="E2105" t="str">
            <v>女</v>
          </cell>
        </row>
        <row r="2106">
          <cell r="D2106" t="str">
            <v>王清丽</v>
          </cell>
          <cell r="E2106" t="str">
            <v>女</v>
          </cell>
        </row>
        <row r="2107">
          <cell r="D2107" t="str">
            <v>张雪梅</v>
          </cell>
          <cell r="E2107" t="str">
            <v>女</v>
          </cell>
        </row>
        <row r="2108">
          <cell r="D2108" t="str">
            <v>冉旭娅</v>
          </cell>
          <cell r="E2108" t="str">
            <v>女</v>
          </cell>
        </row>
        <row r="2109">
          <cell r="D2109" t="str">
            <v>冉意仙</v>
          </cell>
          <cell r="E2109" t="str">
            <v>女</v>
          </cell>
        </row>
        <row r="2110">
          <cell r="D2110" t="str">
            <v>姚平平</v>
          </cell>
          <cell r="E2110" t="str">
            <v>女</v>
          </cell>
        </row>
        <row r="2111">
          <cell r="D2111" t="str">
            <v>赵晋藜</v>
          </cell>
          <cell r="E2111" t="str">
            <v>女</v>
          </cell>
        </row>
        <row r="2112">
          <cell r="D2112" t="str">
            <v>曾垂兰</v>
          </cell>
          <cell r="E2112" t="str">
            <v>女</v>
          </cell>
        </row>
        <row r="2113">
          <cell r="D2113" t="str">
            <v>何星梅</v>
          </cell>
          <cell r="E2113" t="str">
            <v>女</v>
          </cell>
        </row>
        <row r="2114">
          <cell r="D2114" t="str">
            <v>宋赣红</v>
          </cell>
          <cell r="E2114" t="str">
            <v>女</v>
          </cell>
        </row>
        <row r="2115">
          <cell r="D2115" t="str">
            <v>陈丽双</v>
          </cell>
          <cell r="E2115" t="str">
            <v>女</v>
          </cell>
        </row>
        <row r="2116">
          <cell r="D2116" t="str">
            <v>蔡辅木</v>
          </cell>
          <cell r="E2116" t="str">
            <v>男</v>
          </cell>
        </row>
        <row r="2117">
          <cell r="D2117" t="str">
            <v>黄玲玲</v>
          </cell>
          <cell r="E2117" t="str">
            <v>女</v>
          </cell>
        </row>
        <row r="2118">
          <cell r="D2118" t="str">
            <v>梅超</v>
          </cell>
          <cell r="E2118" t="str">
            <v>男</v>
          </cell>
        </row>
        <row r="2119">
          <cell r="D2119" t="str">
            <v>彭庭荣</v>
          </cell>
          <cell r="E2119" t="str">
            <v>男</v>
          </cell>
        </row>
        <row r="2120">
          <cell r="D2120" t="str">
            <v>吴正望</v>
          </cell>
          <cell r="E2120" t="str">
            <v>男</v>
          </cell>
        </row>
        <row r="2121">
          <cell r="D2121" t="str">
            <v>严家成</v>
          </cell>
          <cell r="E2121" t="str">
            <v>男</v>
          </cell>
        </row>
        <row r="2122">
          <cell r="D2122" t="str">
            <v>卢玉娇</v>
          </cell>
          <cell r="E2122" t="str">
            <v>女</v>
          </cell>
        </row>
        <row r="2123">
          <cell r="D2123" t="str">
            <v>张祝红</v>
          </cell>
          <cell r="E2123" t="str">
            <v>女</v>
          </cell>
        </row>
        <row r="2124">
          <cell r="D2124" t="str">
            <v>杨娟</v>
          </cell>
          <cell r="E2124" t="str">
            <v>女</v>
          </cell>
        </row>
        <row r="2125">
          <cell r="D2125" t="str">
            <v>胡明红</v>
          </cell>
          <cell r="E2125" t="str">
            <v>男</v>
          </cell>
        </row>
        <row r="2126">
          <cell r="D2126" t="str">
            <v>彭珊珊</v>
          </cell>
          <cell r="E2126" t="str">
            <v>女</v>
          </cell>
        </row>
        <row r="2127">
          <cell r="D2127" t="str">
            <v>卯明兴</v>
          </cell>
          <cell r="E2127" t="str">
            <v>男</v>
          </cell>
        </row>
        <row r="2128">
          <cell r="D2128" t="str">
            <v>杨徵徵</v>
          </cell>
          <cell r="E2128" t="str">
            <v>女</v>
          </cell>
        </row>
        <row r="2129">
          <cell r="D2129" t="str">
            <v>张玉川</v>
          </cell>
          <cell r="E2129" t="str">
            <v>男</v>
          </cell>
        </row>
        <row r="2130">
          <cell r="D2130" t="str">
            <v>胡维</v>
          </cell>
          <cell r="E2130" t="str">
            <v>女</v>
          </cell>
        </row>
        <row r="2131">
          <cell r="D2131" t="str">
            <v>王倩</v>
          </cell>
          <cell r="E2131" t="str">
            <v>女</v>
          </cell>
        </row>
        <row r="2132">
          <cell r="D2132" t="str">
            <v>罗洪燕</v>
          </cell>
          <cell r="E2132" t="str">
            <v>女</v>
          </cell>
        </row>
        <row r="2133">
          <cell r="D2133" t="str">
            <v>罗诗佳</v>
          </cell>
          <cell r="E2133" t="str">
            <v>女</v>
          </cell>
        </row>
        <row r="2134">
          <cell r="D2134" t="str">
            <v>彭竹宇</v>
          </cell>
          <cell r="E2134" t="str">
            <v>女</v>
          </cell>
        </row>
        <row r="2135">
          <cell r="D2135" t="str">
            <v>任前仲</v>
          </cell>
          <cell r="E2135" t="str">
            <v>女</v>
          </cell>
        </row>
        <row r="2136">
          <cell r="D2136" t="str">
            <v>周峰雨</v>
          </cell>
          <cell r="E2136" t="str">
            <v>女</v>
          </cell>
        </row>
        <row r="2137">
          <cell r="D2137" t="str">
            <v>欧阳清艳</v>
          </cell>
          <cell r="E2137" t="str">
            <v>女</v>
          </cell>
        </row>
        <row r="2138">
          <cell r="D2138" t="str">
            <v>秦德芳</v>
          </cell>
          <cell r="E2138" t="str">
            <v>女</v>
          </cell>
        </row>
        <row r="2139">
          <cell r="D2139" t="str">
            <v>韩莉</v>
          </cell>
          <cell r="E2139" t="str">
            <v>女</v>
          </cell>
        </row>
        <row r="2140">
          <cell r="D2140" t="str">
            <v>王祥丽</v>
          </cell>
          <cell r="E2140" t="str">
            <v>女</v>
          </cell>
        </row>
        <row r="2141">
          <cell r="D2141" t="str">
            <v>任聪</v>
          </cell>
          <cell r="E2141" t="str">
            <v>男</v>
          </cell>
        </row>
        <row r="2142">
          <cell r="D2142" t="str">
            <v>张冬琴</v>
          </cell>
          <cell r="E2142" t="str">
            <v>女</v>
          </cell>
        </row>
        <row r="2143">
          <cell r="D2143" t="str">
            <v>龙标</v>
          </cell>
          <cell r="E2143" t="str">
            <v>男</v>
          </cell>
        </row>
        <row r="2144">
          <cell r="D2144" t="str">
            <v>杨招奇</v>
          </cell>
          <cell r="E2144" t="str">
            <v>男</v>
          </cell>
        </row>
        <row r="2145">
          <cell r="D2145" t="str">
            <v>袁现敏</v>
          </cell>
          <cell r="E2145" t="str">
            <v>女</v>
          </cell>
        </row>
        <row r="2146">
          <cell r="D2146" t="str">
            <v>冉雪纯</v>
          </cell>
          <cell r="E2146" t="str">
            <v>女</v>
          </cell>
        </row>
        <row r="2147">
          <cell r="D2147" t="str">
            <v>杜玉华</v>
          </cell>
          <cell r="E2147" t="str">
            <v>女</v>
          </cell>
        </row>
        <row r="2148">
          <cell r="D2148" t="str">
            <v>陈雪姣</v>
          </cell>
          <cell r="E2148" t="str">
            <v>女</v>
          </cell>
        </row>
        <row r="2149">
          <cell r="D2149" t="str">
            <v>吴明兰</v>
          </cell>
          <cell r="E2149" t="str">
            <v>女</v>
          </cell>
        </row>
        <row r="2150">
          <cell r="D2150" t="str">
            <v>班秋秋</v>
          </cell>
          <cell r="E2150" t="str">
            <v>女</v>
          </cell>
        </row>
        <row r="2151">
          <cell r="D2151" t="str">
            <v>刘立英</v>
          </cell>
          <cell r="E2151" t="str">
            <v>女</v>
          </cell>
        </row>
        <row r="2152">
          <cell r="D2152" t="str">
            <v>徐欢</v>
          </cell>
          <cell r="E2152" t="str">
            <v>女</v>
          </cell>
        </row>
        <row r="2153">
          <cell r="D2153" t="str">
            <v>黄佳佳</v>
          </cell>
          <cell r="E2153" t="str">
            <v>女</v>
          </cell>
        </row>
        <row r="2154">
          <cell r="D2154" t="str">
            <v>冯前军</v>
          </cell>
          <cell r="E2154" t="str">
            <v>男</v>
          </cell>
        </row>
        <row r="2155">
          <cell r="D2155" t="str">
            <v>邹业娇</v>
          </cell>
          <cell r="E2155" t="str">
            <v>女</v>
          </cell>
        </row>
        <row r="2156">
          <cell r="D2156" t="str">
            <v>唐骏</v>
          </cell>
          <cell r="E2156" t="str">
            <v>男</v>
          </cell>
        </row>
        <row r="2157">
          <cell r="D2157" t="str">
            <v>梁琴</v>
          </cell>
          <cell r="E2157" t="str">
            <v>女</v>
          </cell>
        </row>
        <row r="2158">
          <cell r="D2158" t="str">
            <v>汤啊芬</v>
          </cell>
          <cell r="E2158" t="str">
            <v>女</v>
          </cell>
        </row>
        <row r="2159">
          <cell r="D2159" t="str">
            <v>肖小朋</v>
          </cell>
          <cell r="E2159" t="str">
            <v>女</v>
          </cell>
        </row>
        <row r="2160">
          <cell r="D2160" t="str">
            <v>周菲</v>
          </cell>
          <cell r="E2160" t="str">
            <v>女</v>
          </cell>
        </row>
        <row r="2161">
          <cell r="D2161" t="str">
            <v>黄丽芳</v>
          </cell>
          <cell r="E2161" t="str">
            <v>女</v>
          </cell>
        </row>
        <row r="2162">
          <cell r="D2162" t="str">
            <v>宋青琳</v>
          </cell>
          <cell r="E2162" t="str">
            <v>女</v>
          </cell>
        </row>
        <row r="2163">
          <cell r="D2163" t="str">
            <v>查兰彩</v>
          </cell>
          <cell r="E2163" t="str">
            <v>女</v>
          </cell>
        </row>
        <row r="2164">
          <cell r="D2164" t="str">
            <v>彭思唯</v>
          </cell>
          <cell r="E2164" t="str">
            <v>女</v>
          </cell>
        </row>
        <row r="2165">
          <cell r="D2165" t="str">
            <v>杨桂明</v>
          </cell>
          <cell r="E2165" t="str">
            <v>女</v>
          </cell>
        </row>
        <row r="2166">
          <cell r="D2166" t="str">
            <v>吴慰</v>
          </cell>
          <cell r="E2166" t="str">
            <v>女</v>
          </cell>
        </row>
        <row r="2167">
          <cell r="D2167" t="str">
            <v>杨婷</v>
          </cell>
          <cell r="E2167" t="str">
            <v>女</v>
          </cell>
        </row>
        <row r="2168">
          <cell r="D2168" t="str">
            <v>杨秋秋</v>
          </cell>
          <cell r="E2168" t="str">
            <v>女</v>
          </cell>
        </row>
        <row r="2169">
          <cell r="D2169" t="str">
            <v>龙智勋</v>
          </cell>
          <cell r="E2169" t="str">
            <v>男</v>
          </cell>
        </row>
        <row r="2170">
          <cell r="D2170" t="str">
            <v>曾君平</v>
          </cell>
          <cell r="E2170" t="str">
            <v>女</v>
          </cell>
        </row>
        <row r="2171">
          <cell r="D2171" t="str">
            <v>田雨希</v>
          </cell>
          <cell r="E2171" t="str">
            <v>女</v>
          </cell>
        </row>
        <row r="2172">
          <cell r="D2172" t="str">
            <v>王礼艳</v>
          </cell>
          <cell r="E2172" t="str">
            <v>女</v>
          </cell>
        </row>
        <row r="2173">
          <cell r="D2173" t="str">
            <v>张瀚文</v>
          </cell>
          <cell r="E2173" t="str">
            <v>女</v>
          </cell>
        </row>
        <row r="2174">
          <cell r="D2174" t="str">
            <v>杨奎珍</v>
          </cell>
          <cell r="E2174" t="str">
            <v>女</v>
          </cell>
        </row>
        <row r="2175">
          <cell r="D2175" t="str">
            <v>陈友涛</v>
          </cell>
          <cell r="E2175" t="str">
            <v>女</v>
          </cell>
        </row>
        <row r="2176">
          <cell r="D2176" t="str">
            <v>范雪</v>
          </cell>
          <cell r="E2176" t="str">
            <v>女</v>
          </cell>
        </row>
        <row r="2177">
          <cell r="D2177" t="str">
            <v>蒋信星</v>
          </cell>
          <cell r="E2177" t="str">
            <v>女</v>
          </cell>
        </row>
        <row r="2178">
          <cell r="D2178" t="str">
            <v>田丽</v>
          </cell>
          <cell r="E2178" t="str">
            <v>女</v>
          </cell>
        </row>
        <row r="2179">
          <cell r="D2179" t="str">
            <v>吴勇</v>
          </cell>
          <cell r="E2179" t="str">
            <v>男</v>
          </cell>
        </row>
        <row r="2180">
          <cell r="D2180" t="str">
            <v>陈磊</v>
          </cell>
          <cell r="E2180" t="str">
            <v>男</v>
          </cell>
        </row>
        <row r="2181">
          <cell r="D2181" t="str">
            <v>田忠菊</v>
          </cell>
          <cell r="E2181" t="str">
            <v>女</v>
          </cell>
        </row>
        <row r="2182">
          <cell r="D2182" t="str">
            <v>杨海英</v>
          </cell>
          <cell r="E2182" t="str">
            <v>女</v>
          </cell>
        </row>
        <row r="2183">
          <cell r="D2183" t="str">
            <v>吴梅</v>
          </cell>
          <cell r="E2183" t="str">
            <v>女</v>
          </cell>
        </row>
        <row r="2184">
          <cell r="D2184" t="str">
            <v>张雪蕾</v>
          </cell>
          <cell r="E2184" t="str">
            <v>女</v>
          </cell>
        </row>
        <row r="2185">
          <cell r="D2185" t="str">
            <v>代钦</v>
          </cell>
          <cell r="E2185" t="str">
            <v>女</v>
          </cell>
        </row>
        <row r="2186">
          <cell r="D2186" t="str">
            <v>邹义芬</v>
          </cell>
          <cell r="E2186" t="str">
            <v>女</v>
          </cell>
        </row>
        <row r="2187">
          <cell r="D2187" t="str">
            <v>陈顺彬</v>
          </cell>
          <cell r="E2187" t="str">
            <v>女</v>
          </cell>
        </row>
        <row r="2188">
          <cell r="D2188" t="str">
            <v>黄书珍</v>
          </cell>
          <cell r="E2188" t="str">
            <v>女</v>
          </cell>
        </row>
        <row r="2189">
          <cell r="D2189" t="str">
            <v>张玉霞</v>
          </cell>
          <cell r="E2189" t="str">
            <v>女</v>
          </cell>
        </row>
        <row r="2190">
          <cell r="D2190" t="str">
            <v>严广</v>
          </cell>
          <cell r="E2190" t="str">
            <v>男</v>
          </cell>
        </row>
        <row r="2191">
          <cell r="D2191" t="str">
            <v>安远航</v>
          </cell>
          <cell r="E2191" t="str">
            <v>女</v>
          </cell>
        </row>
        <row r="2192">
          <cell r="D2192" t="str">
            <v>谭蕾</v>
          </cell>
          <cell r="E2192" t="str">
            <v>女</v>
          </cell>
        </row>
        <row r="2193">
          <cell r="D2193" t="str">
            <v>范佳丽</v>
          </cell>
          <cell r="E2193" t="str">
            <v>女</v>
          </cell>
        </row>
        <row r="2194">
          <cell r="D2194" t="str">
            <v>朱凤</v>
          </cell>
          <cell r="E2194" t="str">
            <v>女</v>
          </cell>
        </row>
        <row r="2195">
          <cell r="D2195" t="str">
            <v>任云芳</v>
          </cell>
          <cell r="E2195" t="str">
            <v>女</v>
          </cell>
        </row>
        <row r="2196">
          <cell r="D2196" t="str">
            <v>林盼</v>
          </cell>
          <cell r="E2196" t="str">
            <v>女</v>
          </cell>
        </row>
        <row r="2197">
          <cell r="D2197" t="str">
            <v>谭宏京</v>
          </cell>
          <cell r="E2197" t="str">
            <v>女</v>
          </cell>
        </row>
        <row r="2198">
          <cell r="D2198" t="str">
            <v>徐娜</v>
          </cell>
          <cell r="E2198" t="str">
            <v>女</v>
          </cell>
        </row>
        <row r="2199">
          <cell r="D2199" t="str">
            <v>李文杨</v>
          </cell>
          <cell r="E2199" t="str">
            <v>男</v>
          </cell>
        </row>
        <row r="2200">
          <cell r="D2200" t="str">
            <v>李浩然</v>
          </cell>
          <cell r="E2200" t="str">
            <v>男</v>
          </cell>
        </row>
        <row r="2201">
          <cell r="D2201" t="str">
            <v>谢鹏鑫</v>
          </cell>
          <cell r="E2201" t="str">
            <v>男</v>
          </cell>
        </row>
        <row r="2202">
          <cell r="D2202" t="str">
            <v>杨梅</v>
          </cell>
          <cell r="E2202" t="str">
            <v>女</v>
          </cell>
        </row>
        <row r="2203">
          <cell r="D2203" t="str">
            <v>彭才</v>
          </cell>
          <cell r="E2203" t="str">
            <v>男</v>
          </cell>
        </row>
        <row r="2204">
          <cell r="D2204" t="str">
            <v>袁慧杰</v>
          </cell>
          <cell r="E2204" t="str">
            <v>女</v>
          </cell>
        </row>
        <row r="2205">
          <cell r="D2205" t="str">
            <v>冯季</v>
          </cell>
          <cell r="E2205" t="str">
            <v>女</v>
          </cell>
        </row>
        <row r="2206">
          <cell r="D2206" t="str">
            <v>杨洁尘</v>
          </cell>
          <cell r="E2206" t="str">
            <v>女</v>
          </cell>
        </row>
        <row r="2207">
          <cell r="D2207" t="str">
            <v>田青山</v>
          </cell>
          <cell r="E2207" t="str">
            <v>男</v>
          </cell>
        </row>
        <row r="2208">
          <cell r="D2208" t="str">
            <v>罗娇艳</v>
          </cell>
          <cell r="E2208" t="str">
            <v>女</v>
          </cell>
        </row>
        <row r="2209">
          <cell r="D2209" t="str">
            <v>王轮友</v>
          </cell>
          <cell r="E2209" t="str">
            <v>男</v>
          </cell>
        </row>
        <row r="2210">
          <cell r="D2210" t="str">
            <v>黎媛</v>
          </cell>
          <cell r="E2210" t="str">
            <v>女</v>
          </cell>
        </row>
        <row r="2211">
          <cell r="D2211" t="str">
            <v>邹玲</v>
          </cell>
          <cell r="E2211" t="str">
            <v>女</v>
          </cell>
        </row>
        <row r="2212">
          <cell r="D2212" t="str">
            <v>郭磊</v>
          </cell>
          <cell r="E2212" t="str">
            <v>男</v>
          </cell>
        </row>
        <row r="2213">
          <cell r="D2213" t="str">
            <v>黄成芳</v>
          </cell>
          <cell r="E2213" t="str">
            <v>女</v>
          </cell>
        </row>
        <row r="2214">
          <cell r="D2214" t="str">
            <v>严振维</v>
          </cell>
          <cell r="E2214" t="str">
            <v>男</v>
          </cell>
        </row>
        <row r="2215">
          <cell r="D2215" t="str">
            <v>杨杉娟</v>
          </cell>
          <cell r="E2215" t="str">
            <v>女</v>
          </cell>
        </row>
        <row r="2216">
          <cell r="D2216" t="str">
            <v>姚福阳</v>
          </cell>
          <cell r="E2216" t="str">
            <v>男</v>
          </cell>
        </row>
        <row r="2217">
          <cell r="D2217" t="str">
            <v>程余勇</v>
          </cell>
          <cell r="E2217" t="str">
            <v>男</v>
          </cell>
        </row>
        <row r="2218">
          <cell r="D2218" t="str">
            <v>冉雪</v>
          </cell>
          <cell r="E2218" t="str">
            <v>女</v>
          </cell>
        </row>
        <row r="2219">
          <cell r="D2219" t="str">
            <v>孔令从</v>
          </cell>
          <cell r="E2219" t="str">
            <v>男</v>
          </cell>
        </row>
        <row r="2220">
          <cell r="D2220" t="str">
            <v>田洪梅</v>
          </cell>
          <cell r="E2220" t="str">
            <v>女</v>
          </cell>
        </row>
        <row r="2221">
          <cell r="D2221" t="str">
            <v>马云燕</v>
          </cell>
          <cell r="E2221" t="str">
            <v>女</v>
          </cell>
        </row>
        <row r="2222">
          <cell r="D2222" t="str">
            <v>赵雪莲</v>
          </cell>
          <cell r="E2222" t="str">
            <v>女</v>
          </cell>
        </row>
        <row r="2223">
          <cell r="D2223" t="str">
            <v>何静</v>
          </cell>
          <cell r="E2223" t="str">
            <v>男</v>
          </cell>
        </row>
        <row r="2224">
          <cell r="D2224" t="str">
            <v>周玉霞</v>
          </cell>
          <cell r="E2224" t="str">
            <v>女</v>
          </cell>
        </row>
        <row r="2225">
          <cell r="D2225" t="str">
            <v>付玲</v>
          </cell>
          <cell r="E2225" t="str">
            <v>女</v>
          </cell>
        </row>
        <row r="2226">
          <cell r="D2226" t="str">
            <v>周会</v>
          </cell>
          <cell r="E2226" t="str">
            <v>女</v>
          </cell>
        </row>
        <row r="2227">
          <cell r="D2227" t="str">
            <v>安绍欣</v>
          </cell>
          <cell r="E2227" t="str">
            <v>女</v>
          </cell>
        </row>
        <row r="2228">
          <cell r="D2228" t="str">
            <v>唐栏株</v>
          </cell>
          <cell r="E2228" t="str">
            <v>女</v>
          </cell>
        </row>
        <row r="2229">
          <cell r="D2229" t="str">
            <v>王启会</v>
          </cell>
          <cell r="E2229" t="str">
            <v>女</v>
          </cell>
        </row>
        <row r="2230">
          <cell r="D2230" t="str">
            <v>杨玲</v>
          </cell>
          <cell r="E2230" t="str">
            <v>女</v>
          </cell>
        </row>
        <row r="2231">
          <cell r="D2231" t="str">
            <v>张德文</v>
          </cell>
          <cell r="E2231" t="str">
            <v>男</v>
          </cell>
        </row>
        <row r="2232">
          <cell r="D2232" t="str">
            <v>周晓琴</v>
          </cell>
          <cell r="E2232" t="str">
            <v>女</v>
          </cell>
        </row>
        <row r="2233">
          <cell r="D2233" t="str">
            <v>代方鸿</v>
          </cell>
          <cell r="E2233" t="str">
            <v>女</v>
          </cell>
        </row>
        <row r="2234">
          <cell r="D2234" t="str">
            <v>郭婷</v>
          </cell>
          <cell r="E2234" t="str">
            <v>女</v>
          </cell>
        </row>
        <row r="2235">
          <cell r="D2235" t="str">
            <v>张延顺</v>
          </cell>
          <cell r="E2235" t="str">
            <v>男</v>
          </cell>
        </row>
        <row r="2236">
          <cell r="D2236" t="str">
            <v>赵晋</v>
          </cell>
          <cell r="E2236" t="str">
            <v>女</v>
          </cell>
        </row>
        <row r="2237">
          <cell r="D2237" t="str">
            <v>田淑琴</v>
          </cell>
          <cell r="E2237" t="str">
            <v>女</v>
          </cell>
        </row>
        <row r="2238">
          <cell r="D2238" t="str">
            <v>符琴</v>
          </cell>
          <cell r="E2238" t="str">
            <v>女</v>
          </cell>
        </row>
        <row r="2239">
          <cell r="D2239" t="str">
            <v>张燕娜</v>
          </cell>
          <cell r="E2239" t="str">
            <v>女</v>
          </cell>
        </row>
        <row r="2240">
          <cell r="D2240" t="str">
            <v>刘园</v>
          </cell>
          <cell r="E2240" t="str">
            <v>女</v>
          </cell>
        </row>
        <row r="2241">
          <cell r="D2241" t="str">
            <v>张敏</v>
          </cell>
          <cell r="E2241" t="str">
            <v>女</v>
          </cell>
        </row>
        <row r="2242">
          <cell r="D2242" t="str">
            <v>田云</v>
          </cell>
          <cell r="E2242" t="str">
            <v>女</v>
          </cell>
        </row>
        <row r="2243">
          <cell r="D2243" t="str">
            <v>王荣丽</v>
          </cell>
          <cell r="E2243" t="str">
            <v>女</v>
          </cell>
        </row>
        <row r="2244">
          <cell r="D2244" t="str">
            <v>石武</v>
          </cell>
          <cell r="E2244" t="str">
            <v>男</v>
          </cell>
        </row>
        <row r="2245">
          <cell r="D2245" t="str">
            <v>申林霞</v>
          </cell>
          <cell r="E2245" t="str">
            <v>女</v>
          </cell>
        </row>
        <row r="2246">
          <cell r="D2246" t="str">
            <v>朱群群</v>
          </cell>
          <cell r="E2246" t="str">
            <v>女</v>
          </cell>
        </row>
        <row r="2247">
          <cell r="D2247" t="str">
            <v>谢曼曼</v>
          </cell>
          <cell r="E2247" t="str">
            <v>女</v>
          </cell>
        </row>
        <row r="2248">
          <cell r="D2248" t="str">
            <v>杨莉华</v>
          </cell>
          <cell r="E2248" t="str">
            <v>女</v>
          </cell>
        </row>
        <row r="2249">
          <cell r="D2249" t="str">
            <v>梁红燕</v>
          </cell>
          <cell r="E2249" t="str">
            <v>女</v>
          </cell>
        </row>
        <row r="2250">
          <cell r="D2250" t="str">
            <v>唐蕙</v>
          </cell>
          <cell r="E2250" t="str">
            <v>女</v>
          </cell>
        </row>
        <row r="2251">
          <cell r="D2251" t="str">
            <v>王世刚</v>
          </cell>
          <cell r="E2251" t="str">
            <v>男</v>
          </cell>
        </row>
        <row r="2252">
          <cell r="D2252" t="str">
            <v>张美玲</v>
          </cell>
          <cell r="E2252" t="str">
            <v>女</v>
          </cell>
        </row>
        <row r="2253">
          <cell r="D2253" t="str">
            <v>唐榕</v>
          </cell>
          <cell r="E2253" t="str">
            <v>女</v>
          </cell>
        </row>
        <row r="2254">
          <cell r="D2254" t="str">
            <v>彭召旭</v>
          </cell>
          <cell r="E2254" t="str">
            <v>男</v>
          </cell>
        </row>
        <row r="2255">
          <cell r="D2255" t="str">
            <v>刘萍</v>
          </cell>
          <cell r="E2255" t="str">
            <v>女</v>
          </cell>
        </row>
        <row r="2256">
          <cell r="D2256" t="str">
            <v>卢琴</v>
          </cell>
          <cell r="E2256" t="str">
            <v>女</v>
          </cell>
        </row>
        <row r="2257">
          <cell r="D2257" t="str">
            <v>吴康延</v>
          </cell>
          <cell r="E2257" t="str">
            <v>男</v>
          </cell>
        </row>
        <row r="2258">
          <cell r="D2258" t="str">
            <v>郭长林</v>
          </cell>
          <cell r="E2258" t="str">
            <v>男</v>
          </cell>
        </row>
        <row r="2259">
          <cell r="D2259" t="str">
            <v>陈晨</v>
          </cell>
          <cell r="E2259" t="str">
            <v>女</v>
          </cell>
        </row>
        <row r="2260">
          <cell r="D2260" t="str">
            <v>王政丽</v>
          </cell>
          <cell r="E2260" t="str">
            <v>女</v>
          </cell>
        </row>
        <row r="2261">
          <cell r="D2261" t="str">
            <v>龙鹃</v>
          </cell>
          <cell r="E2261" t="str">
            <v>女</v>
          </cell>
        </row>
        <row r="2262">
          <cell r="D2262" t="str">
            <v>杨寒</v>
          </cell>
          <cell r="E2262" t="str">
            <v>女</v>
          </cell>
        </row>
        <row r="2263">
          <cell r="D2263" t="str">
            <v>冯钰林</v>
          </cell>
          <cell r="E2263" t="str">
            <v>男</v>
          </cell>
        </row>
        <row r="2264">
          <cell r="D2264" t="str">
            <v>周嫚</v>
          </cell>
          <cell r="E2264" t="str">
            <v>女</v>
          </cell>
        </row>
        <row r="2265">
          <cell r="D2265" t="str">
            <v>卯云梅</v>
          </cell>
          <cell r="E2265" t="str">
            <v>女</v>
          </cell>
        </row>
        <row r="2266">
          <cell r="D2266" t="str">
            <v>陈凤</v>
          </cell>
          <cell r="E2266" t="str">
            <v>女</v>
          </cell>
        </row>
        <row r="2267">
          <cell r="D2267" t="str">
            <v>李丽娜</v>
          </cell>
          <cell r="E2267" t="str">
            <v>女</v>
          </cell>
        </row>
        <row r="2268">
          <cell r="D2268" t="str">
            <v>陈叶</v>
          </cell>
          <cell r="E2268" t="str">
            <v>女</v>
          </cell>
        </row>
        <row r="2269">
          <cell r="D2269" t="str">
            <v>王婕</v>
          </cell>
          <cell r="E2269" t="str">
            <v>女</v>
          </cell>
        </row>
        <row r="2270">
          <cell r="D2270" t="str">
            <v>张绒</v>
          </cell>
          <cell r="E2270" t="str">
            <v>女</v>
          </cell>
        </row>
        <row r="2271">
          <cell r="D2271" t="str">
            <v>龙娟琴</v>
          </cell>
          <cell r="E2271" t="str">
            <v>女</v>
          </cell>
        </row>
        <row r="2272">
          <cell r="D2272" t="str">
            <v>杨仲</v>
          </cell>
          <cell r="E2272" t="str">
            <v>男</v>
          </cell>
        </row>
        <row r="2273">
          <cell r="D2273" t="str">
            <v>舒琴</v>
          </cell>
          <cell r="E2273" t="str">
            <v>女</v>
          </cell>
        </row>
        <row r="2274">
          <cell r="D2274" t="str">
            <v>杨豪</v>
          </cell>
          <cell r="E2274" t="str">
            <v>男</v>
          </cell>
        </row>
        <row r="2275">
          <cell r="D2275" t="str">
            <v>郭娅菲</v>
          </cell>
          <cell r="E2275" t="str">
            <v>女</v>
          </cell>
        </row>
        <row r="2276">
          <cell r="D2276" t="str">
            <v>杨晓晓</v>
          </cell>
          <cell r="E2276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9"/>
  <sheetViews>
    <sheetView tabSelected="1" zoomScale="90" zoomScaleNormal="90" zoomScaleSheetLayoutView="80" workbookViewId="0" topLeftCell="A1">
      <selection activeCell="O5" sqref="O5"/>
    </sheetView>
  </sheetViews>
  <sheetFormatPr defaultColWidth="9.00390625" defaultRowHeight="27" customHeight="1"/>
  <cols>
    <col min="1" max="1" width="4.875" style="7" customWidth="1"/>
    <col min="2" max="2" width="8.25390625" style="7" customWidth="1"/>
    <col min="3" max="3" width="5.125" style="7" customWidth="1"/>
    <col min="4" max="4" width="32.125" style="7" customWidth="1"/>
    <col min="5" max="6" width="11.25390625" style="7" customWidth="1"/>
    <col min="7" max="7" width="7.125" style="8" customWidth="1"/>
    <col min="8" max="8" width="13.25390625" style="8" customWidth="1"/>
    <col min="9" max="9" width="7.125" style="7" customWidth="1"/>
    <col min="10" max="10" width="15.125" style="8" customWidth="1"/>
    <col min="11" max="13" width="7.625" style="7" customWidth="1"/>
    <col min="14" max="14" width="22.375" style="7" customWidth="1"/>
    <col min="15" max="16384" width="9.00390625" style="7" customWidth="1"/>
  </cols>
  <sheetData>
    <row r="1" spans="1:2" ht="27" customHeight="1">
      <c r="A1" s="9" t="s">
        <v>0</v>
      </c>
      <c r="B1" s="9"/>
    </row>
    <row r="2" spans="1:14" ht="39.75" customHeight="1">
      <c r="A2" s="10" t="s">
        <v>1</v>
      </c>
      <c r="B2" s="10"/>
      <c r="C2" s="10"/>
      <c r="D2" s="10"/>
      <c r="E2" s="10"/>
      <c r="F2" s="10"/>
      <c r="G2" s="11"/>
      <c r="H2" s="11"/>
      <c r="I2" s="10"/>
      <c r="J2" s="11"/>
      <c r="K2" s="10"/>
      <c r="L2" s="10"/>
      <c r="M2" s="10"/>
      <c r="N2" s="10"/>
    </row>
    <row r="3" spans="1:14" ht="66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55" t="s">
        <v>10</v>
      </c>
      <c r="J3" s="13" t="s">
        <v>11</v>
      </c>
      <c r="K3" s="55" t="s">
        <v>12</v>
      </c>
      <c r="L3" s="55" t="s">
        <v>13</v>
      </c>
      <c r="M3" s="55" t="s">
        <v>14</v>
      </c>
      <c r="N3" s="55" t="s">
        <v>15</v>
      </c>
    </row>
    <row r="4" spans="1:14" ht="27" customHeight="1">
      <c r="A4" s="14">
        <v>1</v>
      </c>
      <c r="B4" s="15" t="s">
        <v>16</v>
      </c>
      <c r="C4" s="15" t="str">
        <f>"女"</f>
        <v>女</v>
      </c>
      <c r="D4" s="16" t="s">
        <v>17</v>
      </c>
      <c r="E4" s="16" t="s">
        <v>18</v>
      </c>
      <c r="F4" s="17" t="s">
        <v>19</v>
      </c>
      <c r="G4" s="18"/>
      <c r="H4" s="19"/>
      <c r="I4" s="56" t="s">
        <v>20</v>
      </c>
      <c r="J4" s="18"/>
      <c r="K4" s="57" t="s">
        <v>20</v>
      </c>
      <c r="L4" s="57" t="s">
        <v>21</v>
      </c>
      <c r="M4" s="57" t="s">
        <v>22</v>
      </c>
      <c r="N4" s="58" t="s">
        <v>23</v>
      </c>
    </row>
    <row r="5" spans="1:14" ht="27" customHeight="1">
      <c r="A5" s="20">
        <v>2</v>
      </c>
      <c r="B5" s="21" t="str">
        <f>"周勇"</f>
        <v>周勇</v>
      </c>
      <c r="C5" s="21" t="str">
        <f>"男"</f>
        <v>男</v>
      </c>
      <c r="D5" s="21" t="s">
        <v>24</v>
      </c>
      <c r="E5" s="21" t="s">
        <v>18</v>
      </c>
      <c r="F5" s="21" t="s">
        <v>19</v>
      </c>
      <c r="G5" s="22">
        <v>75.13</v>
      </c>
      <c r="H5" s="23">
        <f aca="true" t="shared" si="0" ref="H5:H22">G5*0.4</f>
        <v>30.052</v>
      </c>
      <c r="I5" s="59" t="s">
        <v>25</v>
      </c>
      <c r="J5" s="59">
        <f aca="true" t="shared" si="1" ref="J5:J15">I5*0.6</f>
        <v>50.52</v>
      </c>
      <c r="K5" s="59">
        <f aca="true" t="shared" si="2" ref="K5:K62">H5+J5</f>
        <v>80.572</v>
      </c>
      <c r="L5" s="60">
        <v>1</v>
      </c>
      <c r="M5" s="60" t="s">
        <v>22</v>
      </c>
      <c r="N5" s="61"/>
    </row>
    <row r="6" spans="1:14" ht="27" customHeight="1">
      <c r="A6" s="24">
        <v>3</v>
      </c>
      <c r="B6" s="24" t="str">
        <f>"罗杜清"</f>
        <v>罗杜清</v>
      </c>
      <c r="C6" s="24" t="str">
        <f>"女"</f>
        <v>女</v>
      </c>
      <c r="D6" s="24" t="s">
        <v>24</v>
      </c>
      <c r="E6" s="24" t="s">
        <v>18</v>
      </c>
      <c r="F6" s="25" t="s">
        <v>19</v>
      </c>
      <c r="G6" s="26">
        <v>76.96</v>
      </c>
      <c r="H6" s="27">
        <f t="shared" si="0"/>
        <v>30.784</v>
      </c>
      <c r="I6" s="62" t="s">
        <v>26</v>
      </c>
      <c r="J6" s="62">
        <f t="shared" si="1"/>
        <v>48.42</v>
      </c>
      <c r="K6" s="62">
        <f t="shared" si="2"/>
        <v>79.20400000000001</v>
      </c>
      <c r="L6" s="63">
        <v>2</v>
      </c>
      <c r="M6" s="63"/>
      <c r="N6" s="64"/>
    </row>
    <row r="7" spans="1:14" ht="27" customHeight="1">
      <c r="A7" s="24">
        <v>4</v>
      </c>
      <c r="B7" s="24" t="str">
        <f>"陈旖旎"</f>
        <v>陈旖旎</v>
      </c>
      <c r="C7" s="24" t="str">
        <f>"女"</f>
        <v>女</v>
      </c>
      <c r="D7" s="24" t="s">
        <v>24</v>
      </c>
      <c r="E7" s="24" t="s">
        <v>18</v>
      </c>
      <c r="F7" s="28" t="s">
        <v>19</v>
      </c>
      <c r="G7" s="26">
        <v>75.11</v>
      </c>
      <c r="H7" s="27">
        <f t="shared" si="0"/>
        <v>30.044</v>
      </c>
      <c r="I7" s="62" t="s">
        <v>27</v>
      </c>
      <c r="J7" s="62">
        <f t="shared" si="1"/>
        <v>48.438</v>
      </c>
      <c r="K7" s="62">
        <f t="shared" si="2"/>
        <v>78.482</v>
      </c>
      <c r="L7" s="63" t="s">
        <v>28</v>
      </c>
      <c r="M7" s="63"/>
      <c r="N7" s="64"/>
    </row>
    <row r="8" spans="1:14" ht="27" customHeight="1">
      <c r="A8" s="24">
        <v>5</v>
      </c>
      <c r="B8" s="24" t="str">
        <f>"李宇莎"</f>
        <v>李宇莎</v>
      </c>
      <c r="C8" s="24" t="str">
        <f>"女"</f>
        <v>女</v>
      </c>
      <c r="D8" s="24" t="s">
        <v>24</v>
      </c>
      <c r="E8" s="24" t="s">
        <v>18</v>
      </c>
      <c r="F8" s="25" t="s">
        <v>19</v>
      </c>
      <c r="G8" s="26">
        <v>73.81</v>
      </c>
      <c r="H8" s="27">
        <f t="shared" si="0"/>
        <v>29.524</v>
      </c>
      <c r="I8" s="62" t="s">
        <v>29</v>
      </c>
      <c r="J8" s="62">
        <f t="shared" si="1"/>
        <v>47.838</v>
      </c>
      <c r="K8" s="62">
        <f t="shared" si="2"/>
        <v>77.362</v>
      </c>
      <c r="L8" s="63" t="s">
        <v>30</v>
      </c>
      <c r="M8" s="63"/>
      <c r="N8" s="64"/>
    </row>
    <row r="9" spans="1:14" ht="27" customHeight="1">
      <c r="A9" s="24">
        <v>6</v>
      </c>
      <c r="B9" s="24" t="str">
        <f>"黄均凤"</f>
        <v>黄均凤</v>
      </c>
      <c r="C9" s="24" t="str">
        <f>"女"</f>
        <v>女</v>
      </c>
      <c r="D9" s="24" t="s">
        <v>24</v>
      </c>
      <c r="E9" s="24" t="s">
        <v>18</v>
      </c>
      <c r="F9" s="24" t="s">
        <v>19</v>
      </c>
      <c r="G9" s="26">
        <v>74.33</v>
      </c>
      <c r="H9" s="27">
        <f t="shared" si="0"/>
        <v>29.732</v>
      </c>
      <c r="I9" s="62" t="s">
        <v>31</v>
      </c>
      <c r="J9" s="62">
        <f t="shared" si="1"/>
        <v>47.322</v>
      </c>
      <c r="K9" s="62">
        <f t="shared" si="2"/>
        <v>77.054</v>
      </c>
      <c r="L9" s="63" t="s">
        <v>32</v>
      </c>
      <c r="M9" s="63"/>
      <c r="N9" s="64"/>
    </row>
    <row r="10" spans="1:14" ht="27" customHeight="1">
      <c r="A10" s="14">
        <v>7</v>
      </c>
      <c r="B10" s="14" t="str">
        <f>"支雄"</f>
        <v>支雄</v>
      </c>
      <c r="C10" s="14" t="str">
        <f>"男"</f>
        <v>男</v>
      </c>
      <c r="D10" s="14" t="s">
        <v>24</v>
      </c>
      <c r="E10" s="14" t="s">
        <v>18</v>
      </c>
      <c r="F10" s="29" t="s">
        <v>19</v>
      </c>
      <c r="G10" s="30">
        <v>77.96</v>
      </c>
      <c r="H10" s="31">
        <f t="shared" si="0"/>
        <v>31.183999999999997</v>
      </c>
      <c r="I10" s="56">
        <v>76.1</v>
      </c>
      <c r="J10" s="56">
        <f t="shared" si="1"/>
        <v>45.66</v>
      </c>
      <c r="K10" s="56">
        <f t="shared" si="2"/>
        <v>76.844</v>
      </c>
      <c r="L10" s="57" t="s">
        <v>33</v>
      </c>
      <c r="M10" s="57"/>
      <c r="N10" s="65"/>
    </row>
    <row r="11" spans="1:14" ht="27" customHeight="1">
      <c r="A11" s="20">
        <v>8</v>
      </c>
      <c r="B11" s="21" t="str">
        <f>"杨复与"</f>
        <v>杨复与</v>
      </c>
      <c r="C11" s="21" t="str">
        <f>"女"</f>
        <v>女</v>
      </c>
      <c r="D11" s="21" t="s">
        <v>34</v>
      </c>
      <c r="E11" s="21" t="s">
        <v>18</v>
      </c>
      <c r="F11" s="32" t="s">
        <v>19</v>
      </c>
      <c r="G11" s="22">
        <v>74.99</v>
      </c>
      <c r="H11" s="23">
        <f t="shared" si="0"/>
        <v>29.996</v>
      </c>
      <c r="I11" s="59" t="s">
        <v>35</v>
      </c>
      <c r="J11" s="59">
        <f t="shared" si="1"/>
        <v>48.3</v>
      </c>
      <c r="K11" s="59">
        <f t="shared" si="2"/>
        <v>78.29599999999999</v>
      </c>
      <c r="L11" s="60">
        <v>1</v>
      </c>
      <c r="M11" s="60" t="s">
        <v>22</v>
      </c>
      <c r="N11" s="61"/>
    </row>
    <row r="12" spans="1:14" ht="27" customHeight="1">
      <c r="A12" s="24">
        <v>9</v>
      </c>
      <c r="B12" s="24" t="str">
        <f>"田颖"</f>
        <v>田颖</v>
      </c>
      <c r="C12" s="24" t="str">
        <f>"女"</f>
        <v>女</v>
      </c>
      <c r="D12" s="24" t="s">
        <v>34</v>
      </c>
      <c r="E12" s="24" t="s">
        <v>18</v>
      </c>
      <c r="F12" s="33" t="s">
        <v>19</v>
      </c>
      <c r="G12" s="26">
        <v>81.7</v>
      </c>
      <c r="H12" s="27">
        <f t="shared" si="0"/>
        <v>32.68</v>
      </c>
      <c r="I12" s="62" t="s">
        <v>36</v>
      </c>
      <c r="J12" s="62">
        <f t="shared" si="1"/>
        <v>44.879999999999995</v>
      </c>
      <c r="K12" s="62">
        <f t="shared" si="2"/>
        <v>77.56</v>
      </c>
      <c r="L12" s="63">
        <v>2</v>
      </c>
      <c r="M12" s="63"/>
      <c r="N12" s="64"/>
    </row>
    <row r="13" spans="1:14" ht="27" customHeight="1">
      <c r="A13" s="24">
        <v>10</v>
      </c>
      <c r="B13" s="24" t="str">
        <f>"严俊生"</f>
        <v>严俊生</v>
      </c>
      <c r="C13" s="24" t="str">
        <f>"男"</f>
        <v>男</v>
      </c>
      <c r="D13" s="24" t="s">
        <v>34</v>
      </c>
      <c r="E13" s="24" t="s">
        <v>18</v>
      </c>
      <c r="F13" s="28" t="s">
        <v>19</v>
      </c>
      <c r="G13" s="26">
        <v>80.03</v>
      </c>
      <c r="H13" s="27">
        <f t="shared" si="0"/>
        <v>32.012</v>
      </c>
      <c r="I13" s="62" t="s">
        <v>37</v>
      </c>
      <c r="J13" s="62">
        <f t="shared" si="1"/>
        <v>43.818</v>
      </c>
      <c r="K13" s="62">
        <f t="shared" si="2"/>
        <v>75.83</v>
      </c>
      <c r="L13" s="63" t="s">
        <v>28</v>
      </c>
      <c r="M13" s="63"/>
      <c r="N13" s="64"/>
    </row>
    <row r="14" spans="1:14" ht="27" customHeight="1">
      <c r="A14" s="24">
        <v>11</v>
      </c>
      <c r="B14" s="24" t="str">
        <f>"吴志颖"</f>
        <v>吴志颖</v>
      </c>
      <c r="C14" s="24" t="str">
        <f>"女"</f>
        <v>女</v>
      </c>
      <c r="D14" s="24" t="s">
        <v>34</v>
      </c>
      <c r="E14" s="24" t="s">
        <v>18</v>
      </c>
      <c r="F14" s="33" t="s">
        <v>19</v>
      </c>
      <c r="G14" s="26">
        <v>75.09</v>
      </c>
      <c r="H14" s="27">
        <f t="shared" si="0"/>
        <v>30.036</v>
      </c>
      <c r="I14" s="62" t="s">
        <v>36</v>
      </c>
      <c r="J14" s="62">
        <f t="shared" si="1"/>
        <v>44.879999999999995</v>
      </c>
      <c r="K14" s="62">
        <f t="shared" si="2"/>
        <v>74.916</v>
      </c>
      <c r="L14" s="63" t="s">
        <v>30</v>
      </c>
      <c r="M14" s="63"/>
      <c r="N14" s="64"/>
    </row>
    <row r="15" spans="1:14" ht="27" customHeight="1">
      <c r="A15" s="24">
        <v>12</v>
      </c>
      <c r="B15" s="24" t="str">
        <f>"张紫涵"</f>
        <v>张紫涵</v>
      </c>
      <c r="C15" s="24" t="str">
        <f>"女"</f>
        <v>女</v>
      </c>
      <c r="D15" s="24" t="s">
        <v>34</v>
      </c>
      <c r="E15" s="24" t="s">
        <v>18</v>
      </c>
      <c r="F15" s="28" t="s">
        <v>19</v>
      </c>
      <c r="G15" s="26">
        <v>73.14</v>
      </c>
      <c r="H15" s="27">
        <f t="shared" si="0"/>
        <v>29.256</v>
      </c>
      <c r="I15" s="62" t="s">
        <v>38</v>
      </c>
      <c r="J15" s="62">
        <f t="shared" si="1"/>
        <v>45.558</v>
      </c>
      <c r="K15" s="62">
        <f t="shared" si="2"/>
        <v>74.814</v>
      </c>
      <c r="L15" s="63" t="s">
        <v>32</v>
      </c>
      <c r="M15" s="63"/>
      <c r="N15" s="64"/>
    </row>
    <row r="16" spans="1:14" ht="27" customHeight="1">
      <c r="A16" s="14">
        <v>13</v>
      </c>
      <c r="B16" s="14" t="str">
        <f>"李崇攀"</f>
        <v>李崇攀</v>
      </c>
      <c r="C16" s="14" t="str">
        <f>"男"</f>
        <v>男</v>
      </c>
      <c r="D16" s="14" t="s">
        <v>34</v>
      </c>
      <c r="E16" s="14" t="s">
        <v>18</v>
      </c>
      <c r="F16" s="29" t="s">
        <v>19</v>
      </c>
      <c r="G16" s="30">
        <v>73.48</v>
      </c>
      <c r="H16" s="31">
        <f t="shared" si="0"/>
        <v>29.392000000000003</v>
      </c>
      <c r="I16" s="56">
        <v>0</v>
      </c>
      <c r="J16" s="56">
        <v>0</v>
      </c>
      <c r="K16" s="56">
        <f t="shared" si="2"/>
        <v>29.392000000000003</v>
      </c>
      <c r="L16" s="57" t="s">
        <v>33</v>
      </c>
      <c r="M16" s="57"/>
      <c r="N16" s="29" t="s">
        <v>39</v>
      </c>
    </row>
    <row r="17" spans="1:14" ht="27" customHeight="1">
      <c r="A17" s="20">
        <v>14</v>
      </c>
      <c r="B17" s="20" t="str">
        <f>"崔丹丹"</f>
        <v>崔丹丹</v>
      </c>
      <c r="C17" s="20" t="str">
        <f>VLOOKUP(B17,'[1]3035_60ace6af00f34'!$D:$E,2,0)</f>
        <v>女</v>
      </c>
      <c r="D17" s="34" t="s">
        <v>40</v>
      </c>
      <c r="E17" s="20" t="s">
        <v>18</v>
      </c>
      <c r="F17" s="20" t="s">
        <v>19</v>
      </c>
      <c r="G17" s="35">
        <v>77.75</v>
      </c>
      <c r="H17" s="36">
        <f t="shared" si="0"/>
        <v>31.1</v>
      </c>
      <c r="I17" s="66" t="s">
        <v>41</v>
      </c>
      <c r="J17" s="66">
        <f aca="true" t="shared" si="3" ref="J17:J22">I17*0.6</f>
        <v>47.802</v>
      </c>
      <c r="K17" s="66">
        <f t="shared" si="2"/>
        <v>78.902</v>
      </c>
      <c r="L17" s="67" t="s">
        <v>21</v>
      </c>
      <c r="M17" s="67" t="s">
        <v>22</v>
      </c>
      <c r="N17" s="68"/>
    </row>
    <row r="18" spans="1:14" ht="27" customHeight="1">
      <c r="A18" s="24">
        <v>15</v>
      </c>
      <c r="B18" s="24" t="str">
        <f>"倪安金"</f>
        <v>倪安金</v>
      </c>
      <c r="C18" s="24" t="str">
        <f>VLOOKUP(B18,'[1]3035_60ace6af00f34'!$D:$E,2,0)</f>
        <v>男</v>
      </c>
      <c r="D18" s="37" t="s">
        <v>40</v>
      </c>
      <c r="E18" s="24" t="s">
        <v>18</v>
      </c>
      <c r="F18" s="25" t="s">
        <v>19</v>
      </c>
      <c r="G18" s="26">
        <v>73.7</v>
      </c>
      <c r="H18" s="27">
        <f t="shared" si="0"/>
        <v>29.480000000000004</v>
      </c>
      <c r="I18" s="62" t="s">
        <v>42</v>
      </c>
      <c r="J18" s="62">
        <f t="shared" si="3"/>
        <v>48.678</v>
      </c>
      <c r="K18" s="62">
        <f t="shared" si="2"/>
        <v>78.158</v>
      </c>
      <c r="L18" s="63" t="s">
        <v>43</v>
      </c>
      <c r="M18" s="63"/>
      <c r="N18" s="64"/>
    </row>
    <row r="19" spans="1:14" ht="27" customHeight="1">
      <c r="A19" s="24">
        <v>16</v>
      </c>
      <c r="B19" s="38" t="str">
        <f>"付钊林"</f>
        <v>付钊林</v>
      </c>
      <c r="C19" s="38" t="s">
        <v>44</v>
      </c>
      <c r="D19" s="39" t="s">
        <v>40</v>
      </c>
      <c r="E19" s="38" t="s">
        <v>18</v>
      </c>
      <c r="F19" s="38" t="s">
        <v>19</v>
      </c>
      <c r="G19" s="40">
        <v>71.23</v>
      </c>
      <c r="H19" s="27">
        <f t="shared" si="0"/>
        <v>28.492000000000004</v>
      </c>
      <c r="I19" s="69" t="s">
        <v>45</v>
      </c>
      <c r="J19" s="62">
        <f t="shared" si="3"/>
        <v>49.181999999999995</v>
      </c>
      <c r="K19" s="62">
        <f t="shared" si="2"/>
        <v>77.674</v>
      </c>
      <c r="L19" s="63" t="s">
        <v>28</v>
      </c>
      <c r="M19" s="63"/>
      <c r="N19" s="70"/>
    </row>
    <row r="20" spans="1:14" ht="27" customHeight="1">
      <c r="A20" s="24">
        <v>17</v>
      </c>
      <c r="B20" s="38" t="s">
        <v>46</v>
      </c>
      <c r="C20" s="38" t="str">
        <f>"男"</f>
        <v>男</v>
      </c>
      <c r="D20" s="39" t="s">
        <v>40</v>
      </c>
      <c r="E20" s="38" t="s">
        <v>18</v>
      </c>
      <c r="F20" s="41" t="s">
        <v>19</v>
      </c>
      <c r="G20" s="40">
        <v>71.49</v>
      </c>
      <c r="H20" s="27">
        <f t="shared" si="0"/>
        <v>28.596</v>
      </c>
      <c r="I20" s="69" t="s">
        <v>47</v>
      </c>
      <c r="J20" s="62">
        <f t="shared" si="3"/>
        <v>46.662</v>
      </c>
      <c r="K20" s="62">
        <f t="shared" si="2"/>
        <v>75.258</v>
      </c>
      <c r="L20" s="63" t="s">
        <v>30</v>
      </c>
      <c r="M20" s="63"/>
      <c r="N20" s="70"/>
    </row>
    <row r="21" spans="1:14" s="1" customFormat="1" ht="27" customHeight="1">
      <c r="A21" s="24">
        <v>18</v>
      </c>
      <c r="B21" s="24" t="str">
        <f>"刘小元"</f>
        <v>刘小元</v>
      </c>
      <c r="C21" s="24" t="str">
        <f>VLOOKUP(B21,'[1]3035_60ace6af00f34'!$D:$E,2,0)</f>
        <v>男</v>
      </c>
      <c r="D21" s="37" t="s">
        <v>40</v>
      </c>
      <c r="E21" s="24" t="s">
        <v>18</v>
      </c>
      <c r="F21" s="24" t="s">
        <v>19</v>
      </c>
      <c r="G21" s="26">
        <v>73.64</v>
      </c>
      <c r="H21" s="27">
        <f t="shared" si="0"/>
        <v>29.456000000000003</v>
      </c>
      <c r="I21" s="62" t="s">
        <v>48</v>
      </c>
      <c r="J21" s="62">
        <f t="shared" si="3"/>
        <v>43.217999999999996</v>
      </c>
      <c r="K21" s="62">
        <f t="shared" si="2"/>
        <v>72.674</v>
      </c>
      <c r="L21" s="63" t="s">
        <v>32</v>
      </c>
      <c r="M21" s="63"/>
      <c r="N21" s="64"/>
    </row>
    <row r="22" spans="1:14" s="1" customFormat="1" ht="27" customHeight="1">
      <c r="A22" s="14">
        <v>19</v>
      </c>
      <c r="B22" s="14" t="str">
        <f>"刘泽正"</f>
        <v>刘泽正</v>
      </c>
      <c r="C22" s="14" t="str">
        <f>VLOOKUP(B22,'[1]3035_60ace6af00f34'!$D:$E,2,0)</f>
        <v>男</v>
      </c>
      <c r="D22" s="42" t="s">
        <v>40</v>
      </c>
      <c r="E22" s="14" t="s">
        <v>18</v>
      </c>
      <c r="F22" s="16" t="s">
        <v>19</v>
      </c>
      <c r="G22" s="30">
        <v>73.61</v>
      </c>
      <c r="H22" s="31">
        <f t="shared" si="0"/>
        <v>29.444000000000003</v>
      </c>
      <c r="I22" s="56" t="s">
        <v>49</v>
      </c>
      <c r="J22" s="56">
        <f t="shared" si="3"/>
        <v>42.54</v>
      </c>
      <c r="K22" s="56">
        <f t="shared" si="2"/>
        <v>71.98400000000001</v>
      </c>
      <c r="L22" s="57" t="s">
        <v>33</v>
      </c>
      <c r="M22" s="57"/>
      <c r="N22" s="65"/>
    </row>
    <row r="23" spans="1:14" ht="27" customHeight="1">
      <c r="A23" s="20">
        <v>20</v>
      </c>
      <c r="B23" s="21" t="str">
        <f>"王世刚"</f>
        <v>王世刚</v>
      </c>
      <c r="C23" s="21" t="str">
        <f>VLOOKUP(B23,'[1]3035_60ace6af00f34'!$D:$E,2,0)</f>
        <v>男</v>
      </c>
      <c r="D23" s="43" t="s">
        <v>50</v>
      </c>
      <c r="E23" s="43" t="s">
        <v>51</v>
      </c>
      <c r="F23" s="43" t="s">
        <v>52</v>
      </c>
      <c r="G23" s="22">
        <v>74</v>
      </c>
      <c r="H23" s="23">
        <f aca="true" t="shared" si="4" ref="H23:H62">G23*0.6</f>
        <v>44.4</v>
      </c>
      <c r="I23" s="59">
        <v>91.17</v>
      </c>
      <c r="J23" s="59">
        <f aca="true" t="shared" si="5" ref="J23:J56">I23*0.4</f>
        <v>36.468</v>
      </c>
      <c r="K23" s="59">
        <f t="shared" si="2"/>
        <v>80.868</v>
      </c>
      <c r="L23" s="71" t="s">
        <v>21</v>
      </c>
      <c r="M23" s="71" t="s">
        <v>22</v>
      </c>
      <c r="N23" s="61"/>
    </row>
    <row r="24" spans="1:14" ht="27" customHeight="1">
      <c r="A24" s="24">
        <v>21</v>
      </c>
      <c r="B24" s="24" t="str">
        <f>"伍金晶"</f>
        <v>伍金晶</v>
      </c>
      <c r="C24" s="24" t="str">
        <f>VLOOKUP(B24,'[1]3035_60ace6af00f34'!$D:$E,2,0)</f>
        <v>女</v>
      </c>
      <c r="D24" s="44" t="s">
        <v>50</v>
      </c>
      <c r="E24" s="44" t="s">
        <v>51</v>
      </c>
      <c r="F24" s="44" t="s">
        <v>52</v>
      </c>
      <c r="G24" s="26">
        <v>74.1</v>
      </c>
      <c r="H24" s="27">
        <f t="shared" si="4"/>
        <v>44.459999999999994</v>
      </c>
      <c r="I24" s="62">
        <v>89.03</v>
      </c>
      <c r="J24" s="62">
        <f t="shared" si="5"/>
        <v>35.612</v>
      </c>
      <c r="K24" s="66">
        <f t="shared" si="2"/>
        <v>80.072</v>
      </c>
      <c r="L24" s="72" t="s">
        <v>43</v>
      </c>
      <c r="M24" s="71" t="s">
        <v>22</v>
      </c>
      <c r="N24" s="64"/>
    </row>
    <row r="25" spans="1:14" ht="27" customHeight="1">
      <c r="A25" s="24">
        <v>22</v>
      </c>
      <c r="B25" s="24" t="str">
        <f>"邓雪菲"</f>
        <v>邓雪菲</v>
      </c>
      <c r="C25" s="24" t="str">
        <f>VLOOKUP(B25,'[1]3035_60ace6af00f34'!$D:$E,2,0)</f>
        <v>女</v>
      </c>
      <c r="D25" s="44" t="s">
        <v>50</v>
      </c>
      <c r="E25" s="44" t="s">
        <v>51</v>
      </c>
      <c r="F25" s="44" t="s">
        <v>52</v>
      </c>
      <c r="G25" s="26">
        <v>71.5</v>
      </c>
      <c r="H25" s="27">
        <f t="shared" si="4"/>
        <v>42.9</v>
      </c>
      <c r="I25" s="62">
        <v>91.23</v>
      </c>
      <c r="J25" s="62">
        <f t="shared" si="5"/>
        <v>36.492000000000004</v>
      </c>
      <c r="K25" s="59">
        <f t="shared" si="2"/>
        <v>79.392</v>
      </c>
      <c r="L25" s="72" t="s">
        <v>28</v>
      </c>
      <c r="M25" s="71" t="s">
        <v>22</v>
      </c>
      <c r="N25" s="64"/>
    </row>
    <row r="26" spans="1:14" ht="27" customHeight="1">
      <c r="A26" s="24">
        <v>23</v>
      </c>
      <c r="B26" s="24" t="str">
        <f>"田维学"</f>
        <v>田维学</v>
      </c>
      <c r="C26" s="24" t="str">
        <f>VLOOKUP(B26,'[1]3035_60ace6af00f34'!$D:$E,2,0)</f>
        <v>男</v>
      </c>
      <c r="D26" s="44" t="s">
        <v>50</v>
      </c>
      <c r="E26" s="44" t="s">
        <v>51</v>
      </c>
      <c r="F26" s="44" t="s">
        <v>52</v>
      </c>
      <c r="G26" s="26">
        <v>72.1</v>
      </c>
      <c r="H26" s="27">
        <f t="shared" si="4"/>
        <v>43.26</v>
      </c>
      <c r="I26" s="62">
        <v>88.73</v>
      </c>
      <c r="J26" s="62">
        <f t="shared" si="5"/>
        <v>35.492000000000004</v>
      </c>
      <c r="K26" s="66">
        <f t="shared" si="2"/>
        <v>78.75200000000001</v>
      </c>
      <c r="L26" s="72" t="s">
        <v>30</v>
      </c>
      <c r="M26" s="71" t="s">
        <v>22</v>
      </c>
      <c r="N26" s="64"/>
    </row>
    <row r="27" spans="1:14" ht="27" customHeight="1">
      <c r="A27" s="24">
        <v>24</v>
      </c>
      <c r="B27" s="24" t="str">
        <f>"张雪琴"</f>
        <v>张雪琴</v>
      </c>
      <c r="C27" s="24" t="str">
        <f>VLOOKUP(B27,'[1]3035_60ace6af00f34'!$D:$E,2,0)</f>
        <v>女</v>
      </c>
      <c r="D27" s="44" t="s">
        <v>50</v>
      </c>
      <c r="E27" s="44" t="s">
        <v>51</v>
      </c>
      <c r="F27" s="44" t="s">
        <v>52</v>
      </c>
      <c r="G27" s="26">
        <v>74.25</v>
      </c>
      <c r="H27" s="27">
        <f t="shared" si="4"/>
        <v>44.55</v>
      </c>
      <c r="I27" s="62">
        <v>85.5</v>
      </c>
      <c r="J27" s="62">
        <f t="shared" si="5"/>
        <v>34.2</v>
      </c>
      <c r="K27" s="59">
        <f t="shared" si="2"/>
        <v>78.75</v>
      </c>
      <c r="L27" s="72" t="s">
        <v>30</v>
      </c>
      <c r="M27" s="71" t="s">
        <v>22</v>
      </c>
      <c r="N27" s="64"/>
    </row>
    <row r="28" spans="1:14" ht="27" customHeight="1">
      <c r="A28" s="24">
        <v>25</v>
      </c>
      <c r="B28" s="24" t="str">
        <f>"蔡超"</f>
        <v>蔡超</v>
      </c>
      <c r="C28" s="24" t="str">
        <f>VLOOKUP(B28,'[1]3035_60ace6af00f34'!$D:$E,2,0)</f>
        <v>男</v>
      </c>
      <c r="D28" s="44" t="s">
        <v>50</v>
      </c>
      <c r="E28" s="44" t="s">
        <v>51</v>
      </c>
      <c r="F28" s="44" t="s">
        <v>52</v>
      </c>
      <c r="G28" s="26">
        <v>71.6</v>
      </c>
      <c r="H28" s="27">
        <f t="shared" si="4"/>
        <v>42.959999999999994</v>
      </c>
      <c r="I28" s="62">
        <v>89</v>
      </c>
      <c r="J28" s="62">
        <f t="shared" si="5"/>
        <v>35.6</v>
      </c>
      <c r="K28" s="66">
        <f t="shared" si="2"/>
        <v>78.56</v>
      </c>
      <c r="L28" s="72" t="s">
        <v>33</v>
      </c>
      <c r="M28" s="71" t="s">
        <v>22</v>
      </c>
      <c r="N28" s="64"/>
    </row>
    <row r="29" spans="1:14" ht="27" customHeight="1">
      <c r="A29" s="24">
        <v>26</v>
      </c>
      <c r="B29" s="24" t="str">
        <f>"何常青"</f>
        <v>何常青</v>
      </c>
      <c r="C29" s="24" t="str">
        <f>VLOOKUP(B29,'[1]3035_60ace6af00f34'!$D:$E,2,0)</f>
        <v>男</v>
      </c>
      <c r="D29" s="44" t="s">
        <v>50</v>
      </c>
      <c r="E29" s="44" t="s">
        <v>51</v>
      </c>
      <c r="F29" s="44" t="s">
        <v>52</v>
      </c>
      <c r="G29" s="26">
        <v>66.7</v>
      </c>
      <c r="H29" s="27">
        <f t="shared" si="4"/>
        <v>40.02</v>
      </c>
      <c r="I29" s="62">
        <v>94.67</v>
      </c>
      <c r="J29" s="62">
        <f t="shared" si="5"/>
        <v>37.868</v>
      </c>
      <c r="K29" s="59">
        <f t="shared" si="2"/>
        <v>77.888</v>
      </c>
      <c r="L29" s="72" t="s">
        <v>53</v>
      </c>
      <c r="M29" s="71" t="s">
        <v>22</v>
      </c>
      <c r="N29" s="64"/>
    </row>
    <row r="30" spans="1:14" ht="27" customHeight="1">
      <c r="A30" s="24">
        <v>27</v>
      </c>
      <c r="B30" s="24" t="str">
        <f>"石刚"</f>
        <v>石刚</v>
      </c>
      <c r="C30" s="24" t="str">
        <f>VLOOKUP(B30,'[1]3035_60ace6af00f34'!$D:$E,2,0)</f>
        <v>男</v>
      </c>
      <c r="D30" s="44" t="s">
        <v>50</v>
      </c>
      <c r="E30" s="44" t="s">
        <v>51</v>
      </c>
      <c r="F30" s="44" t="s">
        <v>52</v>
      </c>
      <c r="G30" s="26">
        <v>70.4</v>
      </c>
      <c r="H30" s="27">
        <f t="shared" si="4"/>
        <v>42.24</v>
      </c>
      <c r="I30" s="62">
        <v>89</v>
      </c>
      <c r="J30" s="62">
        <f t="shared" si="5"/>
        <v>35.6</v>
      </c>
      <c r="K30" s="66">
        <f t="shared" si="2"/>
        <v>77.84</v>
      </c>
      <c r="L30" s="72" t="s">
        <v>54</v>
      </c>
      <c r="M30" s="71" t="s">
        <v>22</v>
      </c>
      <c r="N30" s="64"/>
    </row>
    <row r="31" spans="1:14" ht="27" customHeight="1">
      <c r="A31" s="24">
        <v>28</v>
      </c>
      <c r="B31" s="24" t="str">
        <f>"王小颖"</f>
        <v>王小颖</v>
      </c>
      <c r="C31" s="24" t="str">
        <f>VLOOKUP(B31,'[1]3035_60ace6af00f34'!$D:$E,2,0)</f>
        <v>女</v>
      </c>
      <c r="D31" s="44" t="s">
        <v>50</v>
      </c>
      <c r="E31" s="44" t="s">
        <v>51</v>
      </c>
      <c r="F31" s="44" t="s">
        <v>52</v>
      </c>
      <c r="G31" s="26">
        <v>69.9</v>
      </c>
      <c r="H31" s="27">
        <f t="shared" si="4"/>
        <v>41.940000000000005</v>
      </c>
      <c r="I31" s="62">
        <v>89.37</v>
      </c>
      <c r="J31" s="62">
        <f t="shared" si="5"/>
        <v>35.748000000000005</v>
      </c>
      <c r="K31" s="66">
        <f t="shared" si="2"/>
        <v>77.68800000000002</v>
      </c>
      <c r="L31" s="72" t="s">
        <v>55</v>
      </c>
      <c r="M31" s="71" t="s">
        <v>22</v>
      </c>
      <c r="N31" s="64"/>
    </row>
    <row r="32" spans="1:14" ht="27" customHeight="1">
      <c r="A32" s="24">
        <v>29</v>
      </c>
      <c r="B32" s="24" t="str">
        <f>"兰亮东"</f>
        <v>兰亮东</v>
      </c>
      <c r="C32" s="24" t="str">
        <f>VLOOKUP(B32,'[1]3035_60ace6af00f34'!$D:$E,2,0)</f>
        <v>男</v>
      </c>
      <c r="D32" s="44" t="s">
        <v>50</v>
      </c>
      <c r="E32" s="44" t="s">
        <v>51</v>
      </c>
      <c r="F32" s="44" t="s">
        <v>52</v>
      </c>
      <c r="G32" s="26">
        <v>69.85</v>
      </c>
      <c r="H32" s="27">
        <f t="shared" si="4"/>
        <v>41.91</v>
      </c>
      <c r="I32" s="62">
        <v>88.73</v>
      </c>
      <c r="J32" s="62">
        <f t="shared" si="5"/>
        <v>35.492000000000004</v>
      </c>
      <c r="K32" s="59">
        <f t="shared" si="2"/>
        <v>77.402</v>
      </c>
      <c r="L32" s="72" t="s">
        <v>56</v>
      </c>
      <c r="M32" s="71" t="s">
        <v>22</v>
      </c>
      <c r="N32" s="64"/>
    </row>
    <row r="33" spans="1:14" ht="27" customHeight="1">
      <c r="A33" s="24">
        <v>30</v>
      </c>
      <c r="B33" s="24" t="str">
        <f>"王娅"</f>
        <v>王娅</v>
      </c>
      <c r="C33" s="24" t="str">
        <f>VLOOKUP(B33,'[1]3035_60ace6af00f34'!$D:$E,2,0)</f>
        <v>女</v>
      </c>
      <c r="D33" s="44" t="s">
        <v>50</v>
      </c>
      <c r="E33" s="44" t="s">
        <v>51</v>
      </c>
      <c r="F33" s="44" t="s">
        <v>52</v>
      </c>
      <c r="G33" s="26">
        <v>69.9</v>
      </c>
      <c r="H33" s="27">
        <f t="shared" si="4"/>
        <v>41.940000000000005</v>
      </c>
      <c r="I33" s="62">
        <v>87.4</v>
      </c>
      <c r="J33" s="62">
        <f t="shared" si="5"/>
        <v>34.96</v>
      </c>
      <c r="K33" s="59">
        <f t="shared" si="2"/>
        <v>76.9</v>
      </c>
      <c r="L33" s="72" t="s">
        <v>57</v>
      </c>
      <c r="M33" s="71" t="s">
        <v>22</v>
      </c>
      <c r="N33" s="64"/>
    </row>
    <row r="34" spans="1:14" ht="27" customHeight="1">
      <c r="A34" s="24">
        <v>31</v>
      </c>
      <c r="B34" s="24" t="str">
        <f>"刘成培"</f>
        <v>刘成培</v>
      </c>
      <c r="C34" s="24" t="str">
        <f>VLOOKUP(B34,'[1]3035_60ace6af00f34'!$D:$E,2,0)</f>
        <v>男</v>
      </c>
      <c r="D34" s="44" t="s">
        <v>50</v>
      </c>
      <c r="E34" s="44" t="s">
        <v>51</v>
      </c>
      <c r="F34" s="44" t="s">
        <v>52</v>
      </c>
      <c r="G34" s="26">
        <v>62.8</v>
      </c>
      <c r="H34" s="27">
        <f t="shared" si="4"/>
        <v>37.68</v>
      </c>
      <c r="I34" s="62">
        <v>94.53</v>
      </c>
      <c r="J34" s="62">
        <f t="shared" si="5"/>
        <v>37.812000000000005</v>
      </c>
      <c r="K34" s="59">
        <f t="shared" si="2"/>
        <v>75.492</v>
      </c>
      <c r="L34" s="72" t="s">
        <v>58</v>
      </c>
      <c r="M34" s="71" t="s">
        <v>22</v>
      </c>
      <c r="N34" s="64"/>
    </row>
    <row r="35" spans="1:14" ht="27" customHeight="1">
      <c r="A35" s="24">
        <v>32</v>
      </c>
      <c r="B35" s="24" t="str">
        <f>"杨震"</f>
        <v>杨震</v>
      </c>
      <c r="C35" s="24" t="str">
        <f>VLOOKUP(B35,'[1]3035_60ace6af00f34'!$D:$E,2,0)</f>
        <v>男</v>
      </c>
      <c r="D35" s="44" t="s">
        <v>50</v>
      </c>
      <c r="E35" s="44" t="s">
        <v>51</v>
      </c>
      <c r="F35" s="44" t="s">
        <v>52</v>
      </c>
      <c r="G35" s="26">
        <v>64.9</v>
      </c>
      <c r="H35" s="27">
        <f t="shared" si="4"/>
        <v>38.940000000000005</v>
      </c>
      <c r="I35" s="62">
        <v>90.83</v>
      </c>
      <c r="J35" s="62">
        <f t="shared" si="5"/>
        <v>36.332</v>
      </c>
      <c r="K35" s="59">
        <f t="shared" si="2"/>
        <v>75.272</v>
      </c>
      <c r="L35" s="72" t="s">
        <v>59</v>
      </c>
      <c r="M35" s="71" t="s">
        <v>22</v>
      </c>
      <c r="N35" s="64"/>
    </row>
    <row r="36" spans="1:14" ht="27" customHeight="1">
      <c r="A36" s="24">
        <v>33</v>
      </c>
      <c r="B36" s="24" t="str">
        <f>"宋慧"</f>
        <v>宋慧</v>
      </c>
      <c r="C36" s="24" t="str">
        <f>VLOOKUP(B36,'[1]3035_60ace6af00f34'!$D:$E,2,0)</f>
        <v>女</v>
      </c>
      <c r="D36" s="44" t="s">
        <v>50</v>
      </c>
      <c r="E36" s="44" t="s">
        <v>51</v>
      </c>
      <c r="F36" s="44" t="s">
        <v>52</v>
      </c>
      <c r="G36" s="26">
        <v>65.9</v>
      </c>
      <c r="H36" s="27">
        <f t="shared" si="4"/>
        <v>39.54</v>
      </c>
      <c r="I36" s="62">
        <v>88.83</v>
      </c>
      <c r="J36" s="62">
        <f t="shared" si="5"/>
        <v>35.532000000000004</v>
      </c>
      <c r="K36" s="59">
        <f t="shared" si="2"/>
        <v>75.072</v>
      </c>
      <c r="L36" s="72" t="s">
        <v>60</v>
      </c>
      <c r="M36" s="71" t="s">
        <v>22</v>
      </c>
      <c r="N36" s="64"/>
    </row>
    <row r="37" spans="1:14" ht="27" customHeight="1">
      <c r="A37" s="24">
        <v>34</v>
      </c>
      <c r="B37" s="24" t="str">
        <f>"罗寒"</f>
        <v>罗寒</v>
      </c>
      <c r="C37" s="24" t="str">
        <f>VLOOKUP(B37,'[1]3035_60ace6af00f34'!$D:$E,2,0)</f>
        <v>男</v>
      </c>
      <c r="D37" s="44" t="s">
        <v>50</v>
      </c>
      <c r="E37" s="44" t="s">
        <v>51</v>
      </c>
      <c r="F37" s="44" t="s">
        <v>52</v>
      </c>
      <c r="G37" s="26">
        <v>66.25</v>
      </c>
      <c r="H37" s="27">
        <f t="shared" si="4"/>
        <v>39.75</v>
      </c>
      <c r="I37" s="62">
        <v>87.57</v>
      </c>
      <c r="J37" s="62">
        <f t="shared" si="5"/>
        <v>35.028</v>
      </c>
      <c r="K37" s="59">
        <f t="shared" si="2"/>
        <v>74.77799999999999</v>
      </c>
      <c r="L37" s="72" t="s">
        <v>61</v>
      </c>
      <c r="M37" s="71" t="s">
        <v>22</v>
      </c>
      <c r="N37" s="64"/>
    </row>
    <row r="38" spans="1:14" ht="27" customHeight="1">
      <c r="A38" s="24">
        <v>35</v>
      </c>
      <c r="B38" s="24" t="str">
        <f>"敖丽华"</f>
        <v>敖丽华</v>
      </c>
      <c r="C38" s="24" t="str">
        <f>VLOOKUP(B38,'[1]3035_60ace6af00f34'!$D:$E,2,0)</f>
        <v>女</v>
      </c>
      <c r="D38" s="44" t="s">
        <v>50</v>
      </c>
      <c r="E38" s="44" t="s">
        <v>51</v>
      </c>
      <c r="F38" s="44" t="s">
        <v>52</v>
      </c>
      <c r="G38" s="26">
        <v>68.1</v>
      </c>
      <c r="H38" s="27">
        <f t="shared" si="4"/>
        <v>40.85999999999999</v>
      </c>
      <c r="I38" s="62">
        <v>84.6</v>
      </c>
      <c r="J38" s="62">
        <f t="shared" si="5"/>
        <v>33.839999999999996</v>
      </c>
      <c r="K38" s="59">
        <f t="shared" si="2"/>
        <v>74.69999999999999</v>
      </c>
      <c r="L38" s="72" t="s">
        <v>62</v>
      </c>
      <c r="M38" s="71" t="s">
        <v>22</v>
      </c>
      <c r="N38" s="64"/>
    </row>
    <row r="39" spans="1:14" ht="27" customHeight="1">
      <c r="A39" s="24">
        <v>36</v>
      </c>
      <c r="B39" s="24" t="str">
        <f>"丘余"</f>
        <v>丘余</v>
      </c>
      <c r="C39" s="24" t="str">
        <f>VLOOKUP(B39,'[1]3035_60ace6af00f34'!$D:$E,2,0)</f>
        <v>男</v>
      </c>
      <c r="D39" s="44" t="s">
        <v>50</v>
      </c>
      <c r="E39" s="44" t="s">
        <v>51</v>
      </c>
      <c r="F39" s="44" t="s">
        <v>52</v>
      </c>
      <c r="G39" s="26">
        <v>64.95</v>
      </c>
      <c r="H39" s="27">
        <f t="shared" si="4"/>
        <v>38.97</v>
      </c>
      <c r="I39" s="62">
        <v>88.7</v>
      </c>
      <c r="J39" s="62">
        <f t="shared" si="5"/>
        <v>35.480000000000004</v>
      </c>
      <c r="K39" s="59">
        <f t="shared" si="2"/>
        <v>74.45</v>
      </c>
      <c r="L39" s="72" t="s">
        <v>63</v>
      </c>
      <c r="M39" s="71" t="s">
        <v>22</v>
      </c>
      <c r="N39" s="64"/>
    </row>
    <row r="40" spans="1:14" ht="27" customHeight="1">
      <c r="A40" s="24">
        <v>37</v>
      </c>
      <c r="B40" s="24" t="str">
        <f>"严家成"</f>
        <v>严家成</v>
      </c>
      <c r="C40" s="24" t="str">
        <f>VLOOKUP(B40,'[1]3035_60ace6af00f34'!$D:$E,2,0)</f>
        <v>男</v>
      </c>
      <c r="D40" s="44" t="s">
        <v>50</v>
      </c>
      <c r="E40" s="44" t="s">
        <v>51</v>
      </c>
      <c r="F40" s="44" t="s">
        <v>52</v>
      </c>
      <c r="G40" s="26">
        <v>65.3</v>
      </c>
      <c r="H40" s="27">
        <f t="shared" si="4"/>
        <v>39.18</v>
      </c>
      <c r="I40" s="62">
        <v>88.17</v>
      </c>
      <c r="J40" s="62">
        <f t="shared" si="5"/>
        <v>35.268</v>
      </c>
      <c r="K40" s="59">
        <f t="shared" si="2"/>
        <v>74.44800000000001</v>
      </c>
      <c r="L40" s="72" t="s">
        <v>63</v>
      </c>
      <c r="M40" s="71" t="s">
        <v>22</v>
      </c>
      <c r="N40" s="64"/>
    </row>
    <row r="41" spans="1:14" ht="27" customHeight="1">
      <c r="A41" s="24">
        <v>38</v>
      </c>
      <c r="B41" s="24" t="str">
        <f>"杨秀琴"</f>
        <v>杨秀琴</v>
      </c>
      <c r="C41" s="24" t="str">
        <f>VLOOKUP(B41,'[1]3035_60ace6af00f34'!$D:$E,2,0)</f>
        <v>女</v>
      </c>
      <c r="D41" s="44" t="s">
        <v>50</v>
      </c>
      <c r="E41" s="44" t="s">
        <v>51</v>
      </c>
      <c r="F41" s="44" t="s">
        <v>52</v>
      </c>
      <c r="G41" s="26">
        <v>72</v>
      </c>
      <c r="H41" s="27">
        <f t="shared" si="4"/>
        <v>43.199999999999996</v>
      </c>
      <c r="I41" s="62">
        <v>77.4</v>
      </c>
      <c r="J41" s="62">
        <f t="shared" si="5"/>
        <v>30.960000000000004</v>
      </c>
      <c r="K41" s="59">
        <f t="shared" si="2"/>
        <v>74.16</v>
      </c>
      <c r="L41" s="72" t="s">
        <v>64</v>
      </c>
      <c r="M41" s="71" t="s">
        <v>22</v>
      </c>
      <c r="N41" s="64"/>
    </row>
    <row r="42" spans="1:14" ht="27" customHeight="1">
      <c r="A42" s="24">
        <v>39</v>
      </c>
      <c r="B42" s="24" t="str">
        <f>"吴常平"</f>
        <v>吴常平</v>
      </c>
      <c r="C42" s="24" t="str">
        <f>VLOOKUP(B42,'[1]3035_60ace6af00f34'!$D:$E,2,0)</f>
        <v>女</v>
      </c>
      <c r="D42" s="44" t="s">
        <v>50</v>
      </c>
      <c r="E42" s="44" t="s">
        <v>51</v>
      </c>
      <c r="F42" s="44" t="s">
        <v>52</v>
      </c>
      <c r="G42" s="26">
        <v>67.45</v>
      </c>
      <c r="H42" s="27">
        <f t="shared" si="4"/>
        <v>40.47</v>
      </c>
      <c r="I42" s="62">
        <v>83.83</v>
      </c>
      <c r="J42" s="62">
        <f t="shared" si="5"/>
        <v>33.532000000000004</v>
      </c>
      <c r="K42" s="59">
        <f t="shared" si="2"/>
        <v>74.00200000000001</v>
      </c>
      <c r="L42" s="72" t="s">
        <v>65</v>
      </c>
      <c r="M42" s="71" t="s">
        <v>22</v>
      </c>
      <c r="N42" s="64"/>
    </row>
    <row r="43" spans="1:14" ht="27" customHeight="1">
      <c r="A43" s="24">
        <v>40</v>
      </c>
      <c r="B43" s="24" t="str">
        <f>"田丽"</f>
        <v>田丽</v>
      </c>
      <c r="C43" s="24" t="str">
        <f>VLOOKUP(B43,'[1]3035_60ace6af00f34'!$D:$E,2,0)</f>
        <v>女</v>
      </c>
      <c r="D43" s="44" t="s">
        <v>50</v>
      </c>
      <c r="E43" s="44" t="s">
        <v>51</v>
      </c>
      <c r="F43" s="44" t="s">
        <v>52</v>
      </c>
      <c r="G43" s="26">
        <v>67.8</v>
      </c>
      <c r="H43" s="27">
        <f t="shared" si="4"/>
        <v>40.68</v>
      </c>
      <c r="I43" s="62">
        <v>83.2</v>
      </c>
      <c r="J43" s="62">
        <f t="shared" si="5"/>
        <v>33.28</v>
      </c>
      <c r="K43" s="59">
        <f t="shared" si="2"/>
        <v>73.96000000000001</v>
      </c>
      <c r="L43" s="72" t="s">
        <v>66</v>
      </c>
      <c r="M43" s="72"/>
      <c r="N43" s="64"/>
    </row>
    <row r="44" spans="1:14" ht="27" customHeight="1">
      <c r="A44" s="24">
        <v>41</v>
      </c>
      <c r="B44" s="24" t="str">
        <f>"史文竹"</f>
        <v>史文竹</v>
      </c>
      <c r="C44" s="24" t="str">
        <f>VLOOKUP(B44,'[1]3035_60ace6af00f34'!$D:$E,2,0)</f>
        <v>女</v>
      </c>
      <c r="D44" s="44" t="s">
        <v>50</v>
      </c>
      <c r="E44" s="44" t="s">
        <v>51</v>
      </c>
      <c r="F44" s="44" t="s">
        <v>52</v>
      </c>
      <c r="G44" s="26">
        <v>65.15</v>
      </c>
      <c r="H44" s="27">
        <f t="shared" si="4"/>
        <v>39.09</v>
      </c>
      <c r="I44" s="62">
        <v>84.83</v>
      </c>
      <c r="J44" s="62">
        <f t="shared" si="5"/>
        <v>33.932</v>
      </c>
      <c r="K44" s="59">
        <f t="shared" si="2"/>
        <v>73.022</v>
      </c>
      <c r="L44" s="72" t="s">
        <v>67</v>
      </c>
      <c r="M44" s="72"/>
      <c r="N44" s="64"/>
    </row>
    <row r="45" spans="1:14" ht="27" customHeight="1">
      <c r="A45" s="24">
        <v>42</v>
      </c>
      <c r="B45" s="24" t="str">
        <f>"张自杰"</f>
        <v>张自杰</v>
      </c>
      <c r="C45" s="24" t="str">
        <f>VLOOKUP(B45,'[1]3035_60ace6af00f34'!$D:$E,2,0)</f>
        <v>男</v>
      </c>
      <c r="D45" s="44" t="s">
        <v>50</v>
      </c>
      <c r="E45" s="44" t="s">
        <v>51</v>
      </c>
      <c r="F45" s="44" t="s">
        <v>52</v>
      </c>
      <c r="G45" s="26">
        <v>62.3</v>
      </c>
      <c r="H45" s="27">
        <f t="shared" si="4"/>
        <v>37.379999999999995</v>
      </c>
      <c r="I45" s="62">
        <v>88.57</v>
      </c>
      <c r="J45" s="62">
        <f t="shared" si="5"/>
        <v>35.428</v>
      </c>
      <c r="K45" s="59">
        <f t="shared" si="2"/>
        <v>72.80799999999999</v>
      </c>
      <c r="L45" s="72" t="s">
        <v>68</v>
      </c>
      <c r="M45" s="72"/>
      <c r="N45" s="64"/>
    </row>
    <row r="46" spans="1:14" ht="27" customHeight="1">
      <c r="A46" s="24">
        <v>43</v>
      </c>
      <c r="B46" s="24" t="str">
        <f>"杨仲"</f>
        <v>杨仲</v>
      </c>
      <c r="C46" s="24" t="str">
        <f>VLOOKUP(B46,'[1]3035_60ace6af00f34'!$D:$E,2,0)</f>
        <v>男</v>
      </c>
      <c r="D46" s="44" t="s">
        <v>50</v>
      </c>
      <c r="E46" s="44" t="s">
        <v>51</v>
      </c>
      <c r="F46" s="44" t="s">
        <v>52</v>
      </c>
      <c r="G46" s="26">
        <v>62.5</v>
      </c>
      <c r="H46" s="27">
        <f t="shared" si="4"/>
        <v>37.5</v>
      </c>
      <c r="I46" s="62">
        <v>88.17</v>
      </c>
      <c r="J46" s="62">
        <f t="shared" si="5"/>
        <v>35.268</v>
      </c>
      <c r="K46" s="59">
        <f t="shared" si="2"/>
        <v>72.768</v>
      </c>
      <c r="L46" s="72" t="s">
        <v>69</v>
      </c>
      <c r="M46" s="72"/>
      <c r="N46" s="64"/>
    </row>
    <row r="47" spans="1:14" ht="27" customHeight="1">
      <c r="A47" s="24">
        <v>44</v>
      </c>
      <c r="B47" s="24" t="str">
        <f>"龙林"</f>
        <v>龙林</v>
      </c>
      <c r="C47" s="24" t="str">
        <f>VLOOKUP(B47,'[1]3035_60ace6af00f34'!$D:$E,2,0)</f>
        <v>女</v>
      </c>
      <c r="D47" s="44" t="s">
        <v>50</v>
      </c>
      <c r="E47" s="44" t="s">
        <v>51</v>
      </c>
      <c r="F47" s="44" t="s">
        <v>52</v>
      </c>
      <c r="G47" s="26">
        <v>64.55</v>
      </c>
      <c r="H47" s="27">
        <f t="shared" si="4"/>
        <v>38.73</v>
      </c>
      <c r="I47" s="62">
        <v>85</v>
      </c>
      <c r="J47" s="62">
        <f t="shared" si="5"/>
        <v>34</v>
      </c>
      <c r="K47" s="59">
        <f t="shared" si="2"/>
        <v>72.72999999999999</v>
      </c>
      <c r="L47" s="72" t="s">
        <v>70</v>
      </c>
      <c r="M47" s="72"/>
      <c r="N47" s="64"/>
    </row>
    <row r="48" spans="1:14" ht="27" customHeight="1">
      <c r="A48" s="24">
        <v>45</v>
      </c>
      <c r="B48" s="24" t="str">
        <f>"王再蓉"</f>
        <v>王再蓉</v>
      </c>
      <c r="C48" s="24" t="str">
        <f>VLOOKUP(B48,'[1]3035_60ace6af00f34'!$D:$E,2,0)</f>
        <v>女</v>
      </c>
      <c r="D48" s="44" t="s">
        <v>50</v>
      </c>
      <c r="E48" s="44" t="s">
        <v>51</v>
      </c>
      <c r="F48" s="44" t="s">
        <v>52</v>
      </c>
      <c r="G48" s="26">
        <v>62.3</v>
      </c>
      <c r="H48" s="27">
        <f t="shared" si="4"/>
        <v>37.379999999999995</v>
      </c>
      <c r="I48" s="62">
        <v>87.83</v>
      </c>
      <c r="J48" s="62">
        <f t="shared" si="5"/>
        <v>35.132</v>
      </c>
      <c r="K48" s="59">
        <f t="shared" si="2"/>
        <v>72.512</v>
      </c>
      <c r="L48" s="72" t="s">
        <v>71</v>
      </c>
      <c r="M48" s="72"/>
      <c r="N48" s="64"/>
    </row>
    <row r="49" spans="1:14" ht="27" customHeight="1">
      <c r="A49" s="24">
        <v>46</v>
      </c>
      <c r="B49" s="24" t="str">
        <f>"尹金林"</f>
        <v>尹金林</v>
      </c>
      <c r="C49" s="24" t="str">
        <f>VLOOKUP(B49,'[1]3035_60ace6af00f34'!$D:$E,2,0)</f>
        <v>女</v>
      </c>
      <c r="D49" s="44" t="s">
        <v>50</v>
      </c>
      <c r="E49" s="44" t="s">
        <v>51</v>
      </c>
      <c r="F49" s="44" t="s">
        <v>52</v>
      </c>
      <c r="G49" s="26">
        <v>60.65</v>
      </c>
      <c r="H49" s="27">
        <f t="shared" si="4"/>
        <v>36.39</v>
      </c>
      <c r="I49" s="62">
        <v>89.5</v>
      </c>
      <c r="J49" s="62">
        <f t="shared" si="5"/>
        <v>35.800000000000004</v>
      </c>
      <c r="K49" s="59">
        <f t="shared" si="2"/>
        <v>72.19</v>
      </c>
      <c r="L49" s="72" t="s">
        <v>72</v>
      </c>
      <c r="M49" s="72"/>
      <c r="N49" s="64"/>
    </row>
    <row r="50" spans="1:14" ht="27" customHeight="1">
      <c r="A50" s="24">
        <v>47</v>
      </c>
      <c r="B50" s="24" t="str">
        <f>"秦德芳"</f>
        <v>秦德芳</v>
      </c>
      <c r="C50" s="24" t="str">
        <f>VLOOKUP(B50,'[1]3035_60ace6af00f34'!$D:$E,2,0)</f>
        <v>女</v>
      </c>
      <c r="D50" s="44" t="s">
        <v>50</v>
      </c>
      <c r="E50" s="44" t="s">
        <v>51</v>
      </c>
      <c r="F50" s="44" t="s">
        <v>52</v>
      </c>
      <c r="G50" s="26">
        <v>59.7</v>
      </c>
      <c r="H50" s="27">
        <f t="shared" si="4"/>
        <v>35.82</v>
      </c>
      <c r="I50" s="62">
        <v>87.9</v>
      </c>
      <c r="J50" s="62">
        <f t="shared" si="5"/>
        <v>35.160000000000004</v>
      </c>
      <c r="K50" s="59">
        <f t="shared" si="2"/>
        <v>70.98</v>
      </c>
      <c r="L50" s="72" t="s">
        <v>73</v>
      </c>
      <c r="M50" s="72"/>
      <c r="N50" s="64"/>
    </row>
    <row r="51" spans="1:14" ht="27" customHeight="1">
      <c r="A51" s="24">
        <v>48</v>
      </c>
      <c r="B51" s="38" t="str">
        <f>"袁莎"</f>
        <v>袁莎</v>
      </c>
      <c r="C51" s="45" t="str">
        <f>"女"</f>
        <v>女</v>
      </c>
      <c r="D51" s="38" t="s">
        <v>50</v>
      </c>
      <c r="E51" s="38" t="s">
        <v>51</v>
      </c>
      <c r="F51" s="38" t="s">
        <v>52</v>
      </c>
      <c r="G51" s="46">
        <v>58.6</v>
      </c>
      <c r="H51" s="27">
        <f t="shared" si="4"/>
        <v>35.16</v>
      </c>
      <c r="I51" s="73">
        <v>87.23</v>
      </c>
      <c r="J51" s="62">
        <f t="shared" si="5"/>
        <v>34.892</v>
      </c>
      <c r="K51" s="59">
        <f t="shared" si="2"/>
        <v>70.05199999999999</v>
      </c>
      <c r="L51" s="74" t="s">
        <v>74</v>
      </c>
      <c r="M51" s="74"/>
      <c r="N51" s="70"/>
    </row>
    <row r="52" spans="1:14" ht="27" customHeight="1">
      <c r="A52" s="24">
        <v>49</v>
      </c>
      <c r="B52" s="24" t="str">
        <f>"吴连山"</f>
        <v>吴连山</v>
      </c>
      <c r="C52" s="24" t="str">
        <f>VLOOKUP(B52,'[1]3035_60ace6af00f34'!$D:$E,2,0)</f>
        <v>男</v>
      </c>
      <c r="D52" s="44" t="s">
        <v>50</v>
      </c>
      <c r="E52" s="44" t="s">
        <v>51</v>
      </c>
      <c r="F52" s="44" t="s">
        <v>52</v>
      </c>
      <c r="G52" s="26">
        <v>62.7</v>
      </c>
      <c r="H52" s="27">
        <f t="shared" si="4"/>
        <v>37.62</v>
      </c>
      <c r="I52" s="62">
        <v>80.83</v>
      </c>
      <c r="J52" s="62">
        <f t="shared" si="5"/>
        <v>32.332</v>
      </c>
      <c r="K52" s="59">
        <f t="shared" si="2"/>
        <v>69.952</v>
      </c>
      <c r="L52" s="72" t="s">
        <v>75</v>
      </c>
      <c r="M52" s="72"/>
      <c r="N52" s="64"/>
    </row>
    <row r="53" spans="1:14" ht="27" customHeight="1">
      <c r="A53" s="24">
        <v>50</v>
      </c>
      <c r="B53" s="38" t="str">
        <f>"陈婷"</f>
        <v>陈婷</v>
      </c>
      <c r="C53" s="45" t="str">
        <f>"女"</f>
        <v>女</v>
      </c>
      <c r="D53" s="38" t="s">
        <v>50</v>
      </c>
      <c r="E53" s="38" t="s">
        <v>51</v>
      </c>
      <c r="F53" s="38" t="s">
        <v>52</v>
      </c>
      <c r="G53" s="46">
        <v>58.35</v>
      </c>
      <c r="H53" s="27">
        <f t="shared" si="4"/>
        <v>35.01</v>
      </c>
      <c r="I53" s="73">
        <v>87</v>
      </c>
      <c r="J53" s="62">
        <f t="shared" si="5"/>
        <v>34.800000000000004</v>
      </c>
      <c r="K53" s="59">
        <f t="shared" si="2"/>
        <v>69.81</v>
      </c>
      <c r="L53" s="74" t="s">
        <v>76</v>
      </c>
      <c r="M53" s="74"/>
      <c r="N53" s="70"/>
    </row>
    <row r="54" spans="1:14" ht="27" customHeight="1">
      <c r="A54" s="24">
        <v>51</v>
      </c>
      <c r="B54" s="24" t="str">
        <f>"田烈"</f>
        <v>田烈</v>
      </c>
      <c r="C54" s="24" t="str">
        <f>VLOOKUP(B54,'[1]3035_60ace6af00f34'!$D:$E,2,0)</f>
        <v>男</v>
      </c>
      <c r="D54" s="44" t="s">
        <v>50</v>
      </c>
      <c r="E54" s="44" t="s">
        <v>51</v>
      </c>
      <c r="F54" s="44" t="s">
        <v>52</v>
      </c>
      <c r="G54" s="26">
        <v>65.9</v>
      </c>
      <c r="H54" s="27">
        <f t="shared" si="4"/>
        <v>39.54</v>
      </c>
      <c r="I54" s="62">
        <v>75.07</v>
      </c>
      <c r="J54" s="62">
        <f t="shared" si="5"/>
        <v>30.028</v>
      </c>
      <c r="K54" s="59">
        <f t="shared" si="2"/>
        <v>69.568</v>
      </c>
      <c r="L54" s="72" t="s">
        <v>77</v>
      </c>
      <c r="M54" s="72"/>
      <c r="N54" s="64"/>
    </row>
    <row r="55" spans="1:14" ht="27" customHeight="1">
      <c r="A55" s="24">
        <v>52</v>
      </c>
      <c r="B55" s="24" t="str">
        <f>"费熙兰"</f>
        <v>费熙兰</v>
      </c>
      <c r="C55" s="24" t="str">
        <f>VLOOKUP(B55,'[1]3035_60ace6af00f34'!$D:$E,2,0)</f>
        <v>女</v>
      </c>
      <c r="D55" s="44" t="s">
        <v>50</v>
      </c>
      <c r="E55" s="44" t="s">
        <v>51</v>
      </c>
      <c r="F55" s="44" t="s">
        <v>52</v>
      </c>
      <c r="G55" s="26">
        <v>60.3</v>
      </c>
      <c r="H55" s="27">
        <f t="shared" si="4"/>
        <v>36.18</v>
      </c>
      <c r="I55" s="62">
        <v>77.17</v>
      </c>
      <c r="J55" s="62">
        <f t="shared" si="5"/>
        <v>30.868000000000002</v>
      </c>
      <c r="K55" s="59">
        <f t="shared" si="2"/>
        <v>67.048</v>
      </c>
      <c r="L55" s="72" t="s">
        <v>78</v>
      </c>
      <c r="M55" s="72"/>
      <c r="N55" s="64"/>
    </row>
    <row r="56" spans="1:14" ht="27" customHeight="1">
      <c r="A56" s="24">
        <v>53</v>
      </c>
      <c r="B56" s="38" t="str">
        <f>"姚佳村"</f>
        <v>姚佳村</v>
      </c>
      <c r="C56" s="38" t="s">
        <v>44</v>
      </c>
      <c r="D56" s="38" t="s">
        <v>50</v>
      </c>
      <c r="E56" s="38" t="s">
        <v>51</v>
      </c>
      <c r="F56" s="38" t="s">
        <v>52</v>
      </c>
      <c r="G56" s="46">
        <v>58.9</v>
      </c>
      <c r="H56" s="27">
        <f t="shared" si="4"/>
        <v>35.339999999999996</v>
      </c>
      <c r="I56" s="73">
        <v>79.27</v>
      </c>
      <c r="J56" s="62">
        <f t="shared" si="5"/>
        <v>31.708</v>
      </c>
      <c r="K56" s="59">
        <f t="shared" si="2"/>
        <v>67.048</v>
      </c>
      <c r="L56" s="74" t="s">
        <v>78</v>
      </c>
      <c r="M56" s="74"/>
      <c r="N56" s="70"/>
    </row>
    <row r="57" spans="1:14" ht="27" customHeight="1">
      <c r="A57" s="24">
        <v>54</v>
      </c>
      <c r="B57" s="24" t="str">
        <f>"谢万能"</f>
        <v>谢万能</v>
      </c>
      <c r="C57" s="24" t="str">
        <f>VLOOKUP(B57,'[1]3035_60ace6af00f34'!$D:$E,2,0)</f>
        <v>男</v>
      </c>
      <c r="D57" s="44" t="s">
        <v>50</v>
      </c>
      <c r="E57" s="44" t="s">
        <v>51</v>
      </c>
      <c r="F57" s="44" t="s">
        <v>52</v>
      </c>
      <c r="G57" s="26">
        <v>64.7</v>
      </c>
      <c r="H57" s="27">
        <f t="shared" si="4"/>
        <v>38.82</v>
      </c>
      <c r="I57" s="62">
        <v>0</v>
      </c>
      <c r="J57" s="62">
        <v>0</v>
      </c>
      <c r="K57" s="59">
        <f t="shared" si="2"/>
        <v>38.82</v>
      </c>
      <c r="L57" s="72" t="s">
        <v>79</v>
      </c>
      <c r="M57" s="72"/>
      <c r="N57" s="33" t="s">
        <v>39</v>
      </c>
    </row>
    <row r="58" spans="1:14" ht="27" customHeight="1">
      <c r="A58" s="24">
        <v>55</v>
      </c>
      <c r="B58" s="24" t="str">
        <f>"冯小玲"</f>
        <v>冯小玲</v>
      </c>
      <c r="C58" s="24" t="str">
        <f>VLOOKUP(B58,'[1]3035_60ace6af00f34'!$D:$E,2,0)</f>
        <v>女</v>
      </c>
      <c r="D58" s="44" t="s">
        <v>50</v>
      </c>
      <c r="E58" s="44" t="s">
        <v>51</v>
      </c>
      <c r="F58" s="44" t="s">
        <v>52</v>
      </c>
      <c r="G58" s="26">
        <v>64.2</v>
      </c>
      <c r="H58" s="27">
        <f t="shared" si="4"/>
        <v>38.52</v>
      </c>
      <c r="I58" s="62">
        <v>0</v>
      </c>
      <c r="J58" s="62">
        <v>0</v>
      </c>
      <c r="K58" s="59">
        <f t="shared" si="2"/>
        <v>38.52</v>
      </c>
      <c r="L58" s="72" t="s">
        <v>80</v>
      </c>
      <c r="M58" s="72"/>
      <c r="N58" s="33" t="s">
        <v>39</v>
      </c>
    </row>
    <row r="59" spans="1:14" ht="27" customHeight="1">
      <c r="A59" s="24">
        <v>56</v>
      </c>
      <c r="B59" s="24" t="str">
        <f>"杨交"</f>
        <v>杨交</v>
      </c>
      <c r="C59" s="24" t="str">
        <f>VLOOKUP(B59,'[1]3035_60ace6af00f34'!$D:$E,2,0)</f>
        <v>男</v>
      </c>
      <c r="D59" s="44" t="s">
        <v>50</v>
      </c>
      <c r="E59" s="44" t="s">
        <v>51</v>
      </c>
      <c r="F59" s="44" t="s">
        <v>52</v>
      </c>
      <c r="G59" s="26">
        <v>64.2</v>
      </c>
      <c r="H59" s="27">
        <f t="shared" si="4"/>
        <v>38.52</v>
      </c>
      <c r="I59" s="62">
        <v>0</v>
      </c>
      <c r="J59" s="62">
        <v>0</v>
      </c>
      <c r="K59" s="59">
        <f t="shared" si="2"/>
        <v>38.52</v>
      </c>
      <c r="L59" s="72" t="s">
        <v>80</v>
      </c>
      <c r="M59" s="72"/>
      <c r="N59" s="33" t="s">
        <v>39</v>
      </c>
    </row>
    <row r="60" spans="1:14" s="2" customFormat="1" ht="27" customHeight="1">
      <c r="A60" s="24">
        <v>57</v>
      </c>
      <c r="B60" s="24" t="str">
        <f>"谭杨帆"</f>
        <v>谭杨帆</v>
      </c>
      <c r="C60" s="24" t="str">
        <f>VLOOKUP(B60,'[1]3035_60ace6af00f34'!$D:$E,2,0)</f>
        <v>男</v>
      </c>
      <c r="D60" s="44" t="s">
        <v>50</v>
      </c>
      <c r="E60" s="44" t="s">
        <v>51</v>
      </c>
      <c r="F60" s="44" t="s">
        <v>52</v>
      </c>
      <c r="G60" s="26">
        <v>62.7</v>
      </c>
      <c r="H60" s="27">
        <f t="shared" si="4"/>
        <v>37.62</v>
      </c>
      <c r="I60" s="75">
        <v>0</v>
      </c>
      <c r="J60" s="62">
        <v>0</v>
      </c>
      <c r="K60" s="59">
        <f t="shared" si="2"/>
        <v>37.62</v>
      </c>
      <c r="L60" s="72" t="s">
        <v>81</v>
      </c>
      <c r="M60" s="72"/>
      <c r="N60" s="33" t="s">
        <v>39</v>
      </c>
    </row>
    <row r="61" spans="1:14" s="2" customFormat="1" ht="27" customHeight="1">
      <c r="A61" s="24">
        <v>58</v>
      </c>
      <c r="B61" s="24" t="str">
        <f>"廖沁"</f>
        <v>廖沁</v>
      </c>
      <c r="C61" s="33" t="str">
        <f>VLOOKUP(B61,'[1]3035_60ace6af00f34'!$D:$E,2,0)</f>
        <v>女</v>
      </c>
      <c r="D61" s="44" t="s">
        <v>50</v>
      </c>
      <c r="E61" s="44" t="s">
        <v>51</v>
      </c>
      <c r="F61" s="44" t="s">
        <v>52</v>
      </c>
      <c r="G61" s="26">
        <v>62.6</v>
      </c>
      <c r="H61" s="27">
        <f t="shared" si="4"/>
        <v>37.56</v>
      </c>
      <c r="I61" s="75">
        <v>0</v>
      </c>
      <c r="J61" s="62">
        <v>0</v>
      </c>
      <c r="K61" s="59">
        <f t="shared" si="2"/>
        <v>37.56</v>
      </c>
      <c r="L61" s="72" t="s">
        <v>82</v>
      </c>
      <c r="M61" s="72"/>
      <c r="N61" s="33" t="s">
        <v>39</v>
      </c>
    </row>
    <row r="62" spans="1:14" s="2" customFormat="1" ht="27" customHeight="1">
      <c r="A62" s="14">
        <v>59</v>
      </c>
      <c r="B62" s="14" t="str">
        <f>"邓欢"</f>
        <v>邓欢</v>
      </c>
      <c r="C62" s="29" t="str">
        <f>VLOOKUP(B62,'[1]3035_60ace6af00f34'!$D:$E,2,0)</f>
        <v>女</v>
      </c>
      <c r="D62" s="47" t="s">
        <v>50</v>
      </c>
      <c r="E62" s="47" t="s">
        <v>51</v>
      </c>
      <c r="F62" s="47" t="s">
        <v>52</v>
      </c>
      <c r="G62" s="30">
        <v>60.8</v>
      </c>
      <c r="H62" s="31">
        <f t="shared" si="4"/>
        <v>36.48</v>
      </c>
      <c r="I62" s="76">
        <v>0</v>
      </c>
      <c r="J62" s="56">
        <v>0</v>
      </c>
      <c r="K62" s="56">
        <f t="shared" si="2"/>
        <v>36.48</v>
      </c>
      <c r="L62" s="77" t="s">
        <v>83</v>
      </c>
      <c r="M62" s="77"/>
      <c r="N62" s="29" t="s">
        <v>39</v>
      </c>
    </row>
    <row r="63" spans="1:14" ht="27" customHeight="1">
      <c r="A63" s="20">
        <v>60</v>
      </c>
      <c r="B63" s="48" t="s">
        <v>84</v>
      </c>
      <c r="C63" s="20" t="str">
        <f>VLOOKUP(B63,'[1]3035_60ace6af00f34'!$D:$E,2,0)</f>
        <v>女</v>
      </c>
      <c r="D63" s="49" t="s">
        <v>85</v>
      </c>
      <c r="E63" s="49" t="s">
        <v>51</v>
      </c>
      <c r="F63" s="50" t="s">
        <v>86</v>
      </c>
      <c r="G63" s="50"/>
      <c r="H63" s="51"/>
      <c r="I63" s="66">
        <v>87.47</v>
      </c>
      <c r="J63" s="50"/>
      <c r="K63" s="66">
        <v>87.47</v>
      </c>
      <c r="L63" s="67" t="s">
        <v>21</v>
      </c>
      <c r="M63" s="67" t="s">
        <v>22</v>
      </c>
      <c r="N63" s="78" t="s">
        <v>23</v>
      </c>
    </row>
    <row r="64" spans="1:14" ht="27" customHeight="1">
      <c r="A64" s="24">
        <v>61</v>
      </c>
      <c r="B64" s="52" t="s">
        <v>87</v>
      </c>
      <c r="C64" s="24" t="str">
        <f>VLOOKUP(B64,'[1]3035_60ace6af00f34'!$D:$E,2,0)</f>
        <v>女</v>
      </c>
      <c r="D64" s="33" t="s">
        <v>85</v>
      </c>
      <c r="E64" s="33" t="s">
        <v>51</v>
      </c>
      <c r="F64" s="53" t="s">
        <v>86</v>
      </c>
      <c r="G64" s="53"/>
      <c r="H64" s="54"/>
      <c r="I64" s="62">
        <v>87.27</v>
      </c>
      <c r="J64" s="53"/>
      <c r="K64" s="62">
        <v>87.27</v>
      </c>
      <c r="L64" s="63" t="s">
        <v>43</v>
      </c>
      <c r="M64" s="63" t="s">
        <v>22</v>
      </c>
      <c r="N64" s="70" t="s">
        <v>23</v>
      </c>
    </row>
    <row r="65" spans="1:14" ht="27" customHeight="1">
      <c r="A65" s="24">
        <v>62</v>
      </c>
      <c r="B65" s="52" t="s">
        <v>88</v>
      </c>
      <c r="C65" s="24" t="str">
        <f>VLOOKUP(B65,'[1]3035_60ace6af00f34'!$D:$E,2,0)</f>
        <v>男</v>
      </c>
      <c r="D65" s="33" t="s">
        <v>85</v>
      </c>
      <c r="E65" s="33" t="s">
        <v>51</v>
      </c>
      <c r="F65" s="53" t="s">
        <v>86</v>
      </c>
      <c r="G65" s="53"/>
      <c r="H65" s="54"/>
      <c r="I65" s="62">
        <v>86.5</v>
      </c>
      <c r="J65" s="53"/>
      <c r="K65" s="62">
        <v>86.5</v>
      </c>
      <c r="L65" s="63" t="s">
        <v>28</v>
      </c>
      <c r="M65" s="63"/>
      <c r="N65" s="70" t="s">
        <v>23</v>
      </c>
    </row>
    <row r="66" spans="1:14" ht="27" customHeight="1">
      <c r="A66" s="24">
        <v>63</v>
      </c>
      <c r="B66" s="52" t="s">
        <v>89</v>
      </c>
      <c r="C66" s="24" t="str">
        <f>VLOOKUP(B66,'[1]3035_60ace6af00f34'!$D:$E,2,0)</f>
        <v>女</v>
      </c>
      <c r="D66" s="33" t="s">
        <v>85</v>
      </c>
      <c r="E66" s="33" t="s">
        <v>51</v>
      </c>
      <c r="F66" s="53" t="s">
        <v>86</v>
      </c>
      <c r="G66" s="53"/>
      <c r="H66" s="54"/>
      <c r="I66" s="62">
        <v>83.63</v>
      </c>
      <c r="J66" s="53"/>
      <c r="K66" s="62">
        <v>83.63</v>
      </c>
      <c r="L66" s="63" t="s">
        <v>30</v>
      </c>
      <c r="M66" s="63"/>
      <c r="N66" s="70" t="s">
        <v>23</v>
      </c>
    </row>
    <row r="67" spans="1:14" ht="27" customHeight="1">
      <c r="A67" s="24">
        <v>64</v>
      </c>
      <c r="B67" s="52" t="s">
        <v>90</v>
      </c>
      <c r="C67" s="24" t="str">
        <f>VLOOKUP(B67,'[1]3035_60ace6af00f34'!$D:$E,2,0)</f>
        <v>男</v>
      </c>
      <c r="D67" s="33" t="s">
        <v>85</v>
      </c>
      <c r="E67" s="33" t="s">
        <v>51</v>
      </c>
      <c r="F67" s="53" t="s">
        <v>86</v>
      </c>
      <c r="G67" s="53"/>
      <c r="H67" s="54"/>
      <c r="I67" s="62">
        <v>81.43</v>
      </c>
      <c r="J67" s="53"/>
      <c r="K67" s="62">
        <v>81.43</v>
      </c>
      <c r="L67" s="63" t="s">
        <v>32</v>
      </c>
      <c r="M67" s="63"/>
      <c r="N67" s="70" t="s">
        <v>23</v>
      </c>
    </row>
    <row r="68" spans="1:14" ht="27" customHeight="1">
      <c r="A68" s="24">
        <v>65</v>
      </c>
      <c r="B68" s="52" t="s">
        <v>91</v>
      </c>
      <c r="C68" s="24" t="str">
        <f>VLOOKUP(B68,'[1]3035_60ace6af00f34'!$D:$E,2,0)</f>
        <v>女</v>
      </c>
      <c r="D68" s="33" t="s">
        <v>85</v>
      </c>
      <c r="E68" s="33" t="s">
        <v>51</v>
      </c>
      <c r="F68" s="53" t="s">
        <v>86</v>
      </c>
      <c r="G68" s="53"/>
      <c r="H68" s="54"/>
      <c r="I68" s="62">
        <v>80.27</v>
      </c>
      <c r="J68" s="53"/>
      <c r="K68" s="62">
        <v>80.27</v>
      </c>
      <c r="L68" s="63" t="s">
        <v>33</v>
      </c>
      <c r="M68" s="63"/>
      <c r="N68" s="70" t="s">
        <v>23</v>
      </c>
    </row>
    <row r="69" spans="1:14" ht="27" customHeight="1">
      <c r="A69" s="14">
        <v>66</v>
      </c>
      <c r="B69" s="15" t="s">
        <v>92</v>
      </c>
      <c r="C69" s="14" t="str">
        <f>VLOOKUP(B69,'[1]3035_60ace6af00f34'!$D:$E,2,0)</f>
        <v>女</v>
      </c>
      <c r="D69" s="29" t="s">
        <v>85</v>
      </c>
      <c r="E69" s="29" t="s">
        <v>51</v>
      </c>
      <c r="F69" s="79" t="s">
        <v>86</v>
      </c>
      <c r="G69" s="79"/>
      <c r="H69" s="80"/>
      <c r="I69" s="56">
        <v>0</v>
      </c>
      <c r="J69" s="79"/>
      <c r="K69" s="56">
        <v>0</v>
      </c>
      <c r="L69" s="57">
        <v>7</v>
      </c>
      <c r="M69" s="56"/>
      <c r="N69" s="96" t="s">
        <v>39</v>
      </c>
    </row>
    <row r="70" spans="1:14" ht="27" customHeight="1">
      <c r="A70" s="20">
        <v>67</v>
      </c>
      <c r="B70" s="20" t="str">
        <f>"张云峰"</f>
        <v>张云峰</v>
      </c>
      <c r="C70" s="20" t="str">
        <f>VLOOKUP(B70,'[1]3035_60ace6af00f34'!$D:$E,2,0)</f>
        <v>女</v>
      </c>
      <c r="D70" s="81" t="s">
        <v>93</v>
      </c>
      <c r="E70" s="81" t="s">
        <v>51</v>
      </c>
      <c r="F70" s="50" t="s">
        <v>86</v>
      </c>
      <c r="G70" s="35">
        <v>59.8</v>
      </c>
      <c r="H70" s="36">
        <f aca="true" t="shared" si="6" ref="H70:H93">G70*0.6</f>
        <v>35.879999999999995</v>
      </c>
      <c r="I70" s="66">
        <v>86.43</v>
      </c>
      <c r="J70" s="66">
        <f aca="true" t="shared" si="7" ref="J70:J77">I70*0.4</f>
        <v>34.572</v>
      </c>
      <c r="K70" s="66">
        <f aca="true" t="shared" si="8" ref="K70:K93">H70+J70</f>
        <v>70.452</v>
      </c>
      <c r="L70" s="67" t="s">
        <v>21</v>
      </c>
      <c r="M70" s="67" t="s">
        <v>22</v>
      </c>
      <c r="N70" s="68"/>
    </row>
    <row r="71" spans="1:14" ht="27" customHeight="1">
      <c r="A71" s="24">
        <v>68</v>
      </c>
      <c r="B71" s="24" t="str">
        <f>"范芳"</f>
        <v>范芳</v>
      </c>
      <c r="C71" s="24" t="str">
        <f>VLOOKUP(B71,'[1]3035_60ace6af00f34'!$D:$E,2,0)</f>
        <v>女</v>
      </c>
      <c r="D71" s="44" t="s">
        <v>93</v>
      </c>
      <c r="E71" s="44" t="s">
        <v>51</v>
      </c>
      <c r="F71" s="53" t="s">
        <v>86</v>
      </c>
      <c r="G71" s="26">
        <v>57.5</v>
      </c>
      <c r="H71" s="27">
        <f t="shared" si="6"/>
        <v>34.5</v>
      </c>
      <c r="I71" s="62">
        <v>86.9</v>
      </c>
      <c r="J71" s="62">
        <f t="shared" si="7"/>
        <v>34.760000000000005</v>
      </c>
      <c r="K71" s="62">
        <f t="shared" si="8"/>
        <v>69.26</v>
      </c>
      <c r="L71" s="63" t="s">
        <v>43</v>
      </c>
      <c r="M71" s="63" t="s">
        <v>22</v>
      </c>
      <c r="N71" s="64"/>
    </row>
    <row r="72" spans="1:14" ht="27" customHeight="1">
      <c r="A72" s="24">
        <v>69</v>
      </c>
      <c r="B72" s="24" t="str">
        <f>"何鑫"</f>
        <v>何鑫</v>
      </c>
      <c r="C72" s="24" t="str">
        <f>VLOOKUP(B72,'[1]3035_60ace6af00f34'!$D:$E,2,0)</f>
        <v>女</v>
      </c>
      <c r="D72" s="44" t="s">
        <v>93</v>
      </c>
      <c r="E72" s="44" t="s">
        <v>51</v>
      </c>
      <c r="F72" s="53" t="s">
        <v>86</v>
      </c>
      <c r="G72" s="26">
        <v>53.5</v>
      </c>
      <c r="H72" s="27">
        <f t="shared" si="6"/>
        <v>32.1</v>
      </c>
      <c r="I72" s="62">
        <v>87.73</v>
      </c>
      <c r="J72" s="62">
        <f t="shared" si="7"/>
        <v>35.092000000000006</v>
      </c>
      <c r="K72" s="62">
        <f t="shared" si="8"/>
        <v>67.19200000000001</v>
      </c>
      <c r="L72" s="63" t="s">
        <v>28</v>
      </c>
      <c r="M72" s="63" t="s">
        <v>22</v>
      </c>
      <c r="N72" s="64"/>
    </row>
    <row r="73" spans="1:14" ht="27" customHeight="1">
      <c r="A73" s="24">
        <v>70</v>
      </c>
      <c r="B73" s="24" t="str">
        <f>"杨恋"</f>
        <v>杨恋</v>
      </c>
      <c r="C73" s="24" t="str">
        <f>VLOOKUP(B73,'[1]3035_60ace6af00f34'!$D:$E,2,0)</f>
        <v>女</v>
      </c>
      <c r="D73" s="44" t="s">
        <v>93</v>
      </c>
      <c r="E73" s="44" t="s">
        <v>51</v>
      </c>
      <c r="F73" s="53" t="s">
        <v>86</v>
      </c>
      <c r="G73" s="26">
        <v>54.7</v>
      </c>
      <c r="H73" s="27">
        <f t="shared" si="6"/>
        <v>32.82</v>
      </c>
      <c r="I73" s="62">
        <v>81.67</v>
      </c>
      <c r="J73" s="62">
        <f t="shared" si="7"/>
        <v>32.668</v>
      </c>
      <c r="K73" s="62">
        <f t="shared" si="8"/>
        <v>65.488</v>
      </c>
      <c r="L73" s="63" t="s">
        <v>30</v>
      </c>
      <c r="M73" s="63"/>
      <c r="N73" s="64"/>
    </row>
    <row r="74" spans="1:14" ht="27" customHeight="1">
      <c r="A74" s="24">
        <v>71</v>
      </c>
      <c r="B74" s="24" t="str">
        <f>"陈松"</f>
        <v>陈松</v>
      </c>
      <c r="C74" s="24" t="str">
        <f>VLOOKUP(B74,'[1]3035_60ace6af00f34'!$D:$E,2,0)</f>
        <v>男</v>
      </c>
      <c r="D74" s="44" t="s">
        <v>93</v>
      </c>
      <c r="E74" s="44" t="s">
        <v>51</v>
      </c>
      <c r="F74" s="53" t="s">
        <v>86</v>
      </c>
      <c r="G74" s="26">
        <v>56.8</v>
      </c>
      <c r="H74" s="27">
        <f t="shared" si="6"/>
        <v>34.08</v>
      </c>
      <c r="I74" s="62">
        <v>78.2</v>
      </c>
      <c r="J74" s="62">
        <f t="shared" si="7"/>
        <v>31.28</v>
      </c>
      <c r="K74" s="62">
        <f t="shared" si="8"/>
        <v>65.36</v>
      </c>
      <c r="L74" s="63" t="s">
        <v>32</v>
      </c>
      <c r="M74" s="63"/>
      <c r="N74" s="64"/>
    </row>
    <row r="75" spans="1:14" ht="27" customHeight="1">
      <c r="A75" s="24">
        <v>72</v>
      </c>
      <c r="B75" s="24" t="str">
        <f>"黄勇"</f>
        <v>黄勇</v>
      </c>
      <c r="C75" s="24" t="str">
        <f>VLOOKUP(B75,'[1]3035_60ace6af00f34'!$D:$E,2,0)</f>
        <v>男</v>
      </c>
      <c r="D75" s="44" t="s">
        <v>93</v>
      </c>
      <c r="E75" s="44" t="s">
        <v>51</v>
      </c>
      <c r="F75" s="53" t="s">
        <v>86</v>
      </c>
      <c r="G75" s="26">
        <v>54.25</v>
      </c>
      <c r="H75" s="27">
        <f t="shared" si="6"/>
        <v>32.55</v>
      </c>
      <c r="I75" s="62">
        <v>81.23</v>
      </c>
      <c r="J75" s="62">
        <f t="shared" si="7"/>
        <v>32.492000000000004</v>
      </c>
      <c r="K75" s="62">
        <f t="shared" si="8"/>
        <v>65.042</v>
      </c>
      <c r="L75" s="63" t="s">
        <v>33</v>
      </c>
      <c r="M75" s="63"/>
      <c r="N75" s="64"/>
    </row>
    <row r="76" spans="1:14" ht="27" customHeight="1">
      <c r="A76" s="24">
        <v>73</v>
      </c>
      <c r="B76" s="24" t="str">
        <f>"杨继勇"</f>
        <v>杨继勇</v>
      </c>
      <c r="C76" s="24" t="str">
        <f>VLOOKUP(B76,'[1]3035_60ace6af00f34'!$D:$E,2,0)</f>
        <v>男</v>
      </c>
      <c r="D76" s="44" t="s">
        <v>93</v>
      </c>
      <c r="E76" s="44" t="s">
        <v>51</v>
      </c>
      <c r="F76" s="53" t="s">
        <v>86</v>
      </c>
      <c r="G76" s="26">
        <v>54.2</v>
      </c>
      <c r="H76" s="27">
        <f t="shared" si="6"/>
        <v>32.52</v>
      </c>
      <c r="I76" s="62">
        <v>80.83</v>
      </c>
      <c r="J76" s="62">
        <f t="shared" si="7"/>
        <v>32.332</v>
      </c>
      <c r="K76" s="62">
        <f t="shared" si="8"/>
        <v>64.852</v>
      </c>
      <c r="L76" s="63" t="s">
        <v>53</v>
      </c>
      <c r="M76" s="63"/>
      <c r="N76" s="64"/>
    </row>
    <row r="77" spans="1:14" ht="27" customHeight="1">
      <c r="A77" s="24">
        <v>74</v>
      </c>
      <c r="B77" s="24" t="str">
        <f>"严芳容"</f>
        <v>严芳容</v>
      </c>
      <c r="C77" s="24" t="str">
        <f>VLOOKUP(B77,'[1]3035_60ace6af00f34'!$D:$E,2,0)</f>
        <v>女</v>
      </c>
      <c r="D77" s="44" t="s">
        <v>93</v>
      </c>
      <c r="E77" s="44" t="s">
        <v>51</v>
      </c>
      <c r="F77" s="53" t="s">
        <v>86</v>
      </c>
      <c r="G77" s="26">
        <v>55.7</v>
      </c>
      <c r="H77" s="27">
        <f t="shared" si="6"/>
        <v>33.42</v>
      </c>
      <c r="I77" s="62">
        <v>72.97</v>
      </c>
      <c r="J77" s="62">
        <f t="shared" si="7"/>
        <v>29.188000000000002</v>
      </c>
      <c r="K77" s="62">
        <f t="shared" si="8"/>
        <v>62.608000000000004</v>
      </c>
      <c r="L77" s="63" t="s">
        <v>54</v>
      </c>
      <c r="M77" s="63"/>
      <c r="N77" s="64"/>
    </row>
    <row r="78" spans="1:14" ht="27" customHeight="1">
      <c r="A78" s="14">
        <v>75</v>
      </c>
      <c r="B78" s="14" t="str">
        <f>"王兴霖"</f>
        <v>王兴霖</v>
      </c>
      <c r="C78" s="14" t="str">
        <f>VLOOKUP(B78,'[1]3035_60ace6af00f34'!$D:$E,2,0)</f>
        <v>女</v>
      </c>
      <c r="D78" s="47" t="s">
        <v>93</v>
      </c>
      <c r="E78" s="47" t="s">
        <v>51</v>
      </c>
      <c r="F78" s="79" t="s">
        <v>86</v>
      </c>
      <c r="G78" s="30">
        <v>54.3</v>
      </c>
      <c r="H78" s="31">
        <f t="shared" si="6"/>
        <v>32.58</v>
      </c>
      <c r="I78" s="56">
        <v>0</v>
      </c>
      <c r="J78" s="56">
        <v>0</v>
      </c>
      <c r="K78" s="56">
        <f t="shared" si="8"/>
        <v>32.58</v>
      </c>
      <c r="L78" s="57" t="s">
        <v>55</v>
      </c>
      <c r="M78" s="57"/>
      <c r="N78" s="29" t="s">
        <v>39</v>
      </c>
    </row>
    <row r="79" spans="1:14" ht="27" customHeight="1">
      <c r="A79" s="20">
        <v>76</v>
      </c>
      <c r="B79" s="20" t="str">
        <f>"梅丽娇"</f>
        <v>梅丽娇</v>
      </c>
      <c r="C79" s="20" t="str">
        <f>VLOOKUP(B79,'[1]3035_60ace6af00f34'!$D:$E,2,0)</f>
        <v>女</v>
      </c>
      <c r="D79" s="81" t="s">
        <v>94</v>
      </c>
      <c r="E79" s="81" t="s">
        <v>51</v>
      </c>
      <c r="F79" s="81" t="s">
        <v>95</v>
      </c>
      <c r="G79" s="35">
        <v>64.35</v>
      </c>
      <c r="H79" s="36">
        <f t="shared" si="6"/>
        <v>38.60999999999999</v>
      </c>
      <c r="I79" s="67" t="s">
        <v>96</v>
      </c>
      <c r="J79" s="66">
        <f aca="true" t="shared" si="9" ref="J79:J93">I79*0.4</f>
        <v>29.12</v>
      </c>
      <c r="K79" s="66">
        <f t="shared" si="8"/>
        <v>67.72999999999999</v>
      </c>
      <c r="L79" s="67" t="s">
        <v>21</v>
      </c>
      <c r="M79" s="67" t="s">
        <v>22</v>
      </c>
      <c r="N79" s="68"/>
    </row>
    <row r="80" spans="1:14" ht="27" customHeight="1">
      <c r="A80" s="24">
        <v>77</v>
      </c>
      <c r="B80" s="24" t="str">
        <f>"裴倩"</f>
        <v>裴倩</v>
      </c>
      <c r="C80" s="24" t="str">
        <f>VLOOKUP(B80,'[1]3035_60ace6af00f34'!$D:$E,2,0)</f>
        <v>女</v>
      </c>
      <c r="D80" s="44" t="s">
        <v>94</v>
      </c>
      <c r="E80" s="44" t="s">
        <v>51</v>
      </c>
      <c r="F80" s="44" t="s">
        <v>95</v>
      </c>
      <c r="G80" s="26">
        <v>62</v>
      </c>
      <c r="H80" s="27">
        <f t="shared" si="6"/>
        <v>37.199999999999996</v>
      </c>
      <c r="I80" s="63" t="s">
        <v>97</v>
      </c>
      <c r="J80" s="62">
        <f t="shared" si="9"/>
        <v>30.52</v>
      </c>
      <c r="K80" s="62">
        <f t="shared" si="8"/>
        <v>67.72</v>
      </c>
      <c r="L80" s="63" t="s">
        <v>43</v>
      </c>
      <c r="M80" s="67" t="s">
        <v>22</v>
      </c>
      <c r="N80" s="64"/>
    </row>
    <row r="81" spans="1:14" ht="27" customHeight="1">
      <c r="A81" s="24">
        <v>78</v>
      </c>
      <c r="B81" s="24" t="str">
        <f>"杨燕"</f>
        <v>杨燕</v>
      </c>
      <c r="C81" s="24" t="str">
        <f>VLOOKUP(B81,'[1]3035_60ace6af00f34'!$D:$E,2,0)</f>
        <v>女</v>
      </c>
      <c r="D81" s="44" t="s">
        <v>94</v>
      </c>
      <c r="E81" s="44" t="s">
        <v>51</v>
      </c>
      <c r="F81" s="44" t="s">
        <v>95</v>
      </c>
      <c r="G81" s="26">
        <v>61.9</v>
      </c>
      <c r="H81" s="27">
        <f t="shared" si="6"/>
        <v>37.14</v>
      </c>
      <c r="I81" s="63">
        <v>75.33</v>
      </c>
      <c r="J81" s="62">
        <f t="shared" si="9"/>
        <v>30.132</v>
      </c>
      <c r="K81" s="62">
        <f t="shared" si="8"/>
        <v>67.272</v>
      </c>
      <c r="L81" s="63" t="s">
        <v>28</v>
      </c>
      <c r="M81" s="67" t="s">
        <v>22</v>
      </c>
      <c r="N81" s="64"/>
    </row>
    <row r="82" spans="1:14" ht="27" customHeight="1">
      <c r="A82" s="24">
        <v>79</v>
      </c>
      <c r="B82" s="24" t="str">
        <f>"杨定"</f>
        <v>杨定</v>
      </c>
      <c r="C82" s="24" t="str">
        <f>VLOOKUP(B82,'[1]3035_60ace6af00f34'!$D:$E,2,0)</f>
        <v>女</v>
      </c>
      <c r="D82" s="44" t="s">
        <v>94</v>
      </c>
      <c r="E82" s="44" t="s">
        <v>51</v>
      </c>
      <c r="F82" s="44" t="s">
        <v>95</v>
      </c>
      <c r="G82" s="26">
        <v>63.5</v>
      </c>
      <c r="H82" s="27">
        <f t="shared" si="6"/>
        <v>38.1</v>
      </c>
      <c r="I82" s="63">
        <v>70.57</v>
      </c>
      <c r="J82" s="62">
        <f t="shared" si="9"/>
        <v>28.227999999999998</v>
      </c>
      <c r="K82" s="62">
        <f t="shared" si="8"/>
        <v>66.328</v>
      </c>
      <c r="L82" s="63" t="s">
        <v>30</v>
      </c>
      <c r="M82" s="63"/>
      <c r="N82" s="64"/>
    </row>
    <row r="83" spans="1:14" ht="27" customHeight="1">
      <c r="A83" s="24">
        <v>80</v>
      </c>
      <c r="B83" s="24" t="str">
        <f>"杨柳"</f>
        <v>杨柳</v>
      </c>
      <c r="C83" s="82" t="str">
        <f>"女"</f>
        <v>女</v>
      </c>
      <c r="D83" s="44" t="s">
        <v>94</v>
      </c>
      <c r="E83" s="44" t="s">
        <v>51</v>
      </c>
      <c r="F83" s="44" t="s">
        <v>95</v>
      </c>
      <c r="G83" s="26">
        <v>59.1</v>
      </c>
      <c r="H83" s="27">
        <f t="shared" si="6"/>
        <v>35.46</v>
      </c>
      <c r="I83" s="63">
        <v>75.87</v>
      </c>
      <c r="J83" s="62">
        <f t="shared" si="9"/>
        <v>30.348000000000003</v>
      </c>
      <c r="K83" s="62">
        <f t="shared" si="8"/>
        <v>65.808</v>
      </c>
      <c r="L83" s="63" t="s">
        <v>32</v>
      </c>
      <c r="M83" s="63"/>
      <c r="N83" s="64"/>
    </row>
    <row r="84" spans="1:14" ht="27" customHeight="1">
      <c r="A84" s="24">
        <v>81</v>
      </c>
      <c r="B84" s="24" t="str">
        <f>"杨茂南"</f>
        <v>杨茂南</v>
      </c>
      <c r="C84" s="33" t="str">
        <f>VLOOKUP(B84,'[1]3035_60ace6af00f34'!$D:$E,2,0)</f>
        <v>男</v>
      </c>
      <c r="D84" s="44" t="s">
        <v>94</v>
      </c>
      <c r="E84" s="44" t="s">
        <v>51</v>
      </c>
      <c r="F84" s="44" t="s">
        <v>95</v>
      </c>
      <c r="G84" s="26">
        <v>60.3</v>
      </c>
      <c r="H84" s="27">
        <f t="shared" si="6"/>
        <v>36.18</v>
      </c>
      <c r="I84" s="63" t="s">
        <v>98</v>
      </c>
      <c r="J84" s="62">
        <f t="shared" si="9"/>
        <v>28.560000000000002</v>
      </c>
      <c r="K84" s="62">
        <f t="shared" si="8"/>
        <v>64.74000000000001</v>
      </c>
      <c r="L84" s="63" t="s">
        <v>33</v>
      </c>
      <c r="M84" s="63"/>
      <c r="N84" s="64"/>
    </row>
    <row r="85" spans="1:14" ht="27" customHeight="1">
      <c r="A85" s="24">
        <v>82</v>
      </c>
      <c r="B85" s="24" t="str">
        <f>"任林艳"</f>
        <v>任林艳</v>
      </c>
      <c r="C85" s="24" t="str">
        <f>VLOOKUP(B85,'[1]3035_60ace6af00f34'!$D:$E,2,0)</f>
        <v>女</v>
      </c>
      <c r="D85" s="44" t="s">
        <v>94</v>
      </c>
      <c r="E85" s="44" t="s">
        <v>51</v>
      </c>
      <c r="F85" s="44" t="s">
        <v>95</v>
      </c>
      <c r="G85" s="26">
        <v>57.1</v>
      </c>
      <c r="H85" s="27">
        <f t="shared" si="6"/>
        <v>34.26</v>
      </c>
      <c r="I85" s="63">
        <v>72.43</v>
      </c>
      <c r="J85" s="62">
        <f t="shared" si="9"/>
        <v>28.972000000000005</v>
      </c>
      <c r="K85" s="62">
        <f t="shared" si="8"/>
        <v>63.232</v>
      </c>
      <c r="L85" s="63" t="s">
        <v>53</v>
      </c>
      <c r="M85" s="63"/>
      <c r="N85" s="64"/>
    </row>
    <row r="86" spans="1:14" ht="27" customHeight="1">
      <c r="A86" s="24">
        <v>83</v>
      </c>
      <c r="B86" s="24" t="str">
        <f>"杨彦杰"</f>
        <v>杨彦杰</v>
      </c>
      <c r="C86" s="24" t="str">
        <f>VLOOKUP(B86,'[1]3035_60ace6af00f34'!$D:$E,2,0)</f>
        <v>男</v>
      </c>
      <c r="D86" s="44" t="s">
        <v>94</v>
      </c>
      <c r="E86" s="44" t="s">
        <v>51</v>
      </c>
      <c r="F86" s="44" t="s">
        <v>95</v>
      </c>
      <c r="G86" s="26">
        <v>57.6</v>
      </c>
      <c r="H86" s="27">
        <f t="shared" si="6"/>
        <v>34.56</v>
      </c>
      <c r="I86" s="63">
        <v>69.93</v>
      </c>
      <c r="J86" s="62">
        <f t="shared" si="9"/>
        <v>27.972000000000005</v>
      </c>
      <c r="K86" s="62">
        <f t="shared" si="8"/>
        <v>62.53200000000001</v>
      </c>
      <c r="L86" s="63" t="s">
        <v>54</v>
      </c>
      <c r="M86" s="63"/>
      <c r="N86" s="64"/>
    </row>
    <row r="87" spans="1:14" ht="27" customHeight="1">
      <c r="A87" s="14">
        <v>84</v>
      </c>
      <c r="B87" s="14" t="str">
        <f>"黄海琴"</f>
        <v>黄海琴</v>
      </c>
      <c r="C87" s="14" t="str">
        <f>VLOOKUP(B87,'[1]3035_60ace6af00f34'!$D:$E,2,0)</f>
        <v>女</v>
      </c>
      <c r="D87" s="47" t="s">
        <v>94</v>
      </c>
      <c r="E87" s="47" t="s">
        <v>51</v>
      </c>
      <c r="F87" s="47" t="s">
        <v>95</v>
      </c>
      <c r="G87" s="30">
        <v>58</v>
      </c>
      <c r="H87" s="31">
        <f t="shared" si="6"/>
        <v>34.8</v>
      </c>
      <c r="I87" s="57">
        <v>68.17</v>
      </c>
      <c r="J87" s="56">
        <f t="shared" si="9"/>
        <v>27.268</v>
      </c>
      <c r="K87" s="56">
        <f t="shared" si="8"/>
        <v>62.068</v>
      </c>
      <c r="L87" s="57" t="s">
        <v>55</v>
      </c>
      <c r="M87" s="57"/>
      <c r="N87" s="65"/>
    </row>
    <row r="88" spans="1:14" ht="27" customHeight="1">
      <c r="A88" s="20">
        <v>85</v>
      </c>
      <c r="B88" s="21" t="str">
        <f>"杨谊"</f>
        <v>杨谊</v>
      </c>
      <c r="C88" s="21" t="str">
        <f>VLOOKUP(B88,'[1]3035_60ace6af00f34'!$D:$E,2,0)</f>
        <v>女</v>
      </c>
      <c r="D88" s="43" t="s">
        <v>99</v>
      </c>
      <c r="E88" s="43" t="s">
        <v>51</v>
      </c>
      <c r="F88" s="83" t="s">
        <v>86</v>
      </c>
      <c r="G88" s="22">
        <v>54.05</v>
      </c>
      <c r="H88" s="23">
        <f t="shared" si="6"/>
        <v>32.43</v>
      </c>
      <c r="I88" s="59">
        <v>92.77</v>
      </c>
      <c r="J88" s="59">
        <f t="shared" si="9"/>
        <v>37.108</v>
      </c>
      <c r="K88" s="59">
        <f t="shared" si="8"/>
        <v>69.538</v>
      </c>
      <c r="L88" s="60" t="s">
        <v>21</v>
      </c>
      <c r="M88" s="60" t="s">
        <v>22</v>
      </c>
      <c r="N88" s="61"/>
    </row>
    <row r="89" spans="1:14" ht="27" customHeight="1">
      <c r="A89" s="24">
        <v>86</v>
      </c>
      <c r="B89" s="24" t="str">
        <f>"陈盈熹"</f>
        <v>陈盈熹</v>
      </c>
      <c r="C89" s="24" t="str">
        <f>VLOOKUP(B89,'[1]3035_60ace6af00f34'!$D:$E,2,0)</f>
        <v>女</v>
      </c>
      <c r="D89" s="44" t="s">
        <v>99</v>
      </c>
      <c r="E89" s="44" t="s">
        <v>51</v>
      </c>
      <c r="F89" s="53" t="s">
        <v>86</v>
      </c>
      <c r="G89" s="26">
        <v>54.2</v>
      </c>
      <c r="H89" s="27">
        <f t="shared" si="6"/>
        <v>32.52</v>
      </c>
      <c r="I89" s="62">
        <v>91.9</v>
      </c>
      <c r="J89" s="62">
        <f t="shared" si="9"/>
        <v>36.760000000000005</v>
      </c>
      <c r="K89" s="62">
        <f t="shared" si="8"/>
        <v>69.28</v>
      </c>
      <c r="L89" s="63" t="s">
        <v>43</v>
      </c>
      <c r="M89" s="63" t="s">
        <v>22</v>
      </c>
      <c r="N89" s="64"/>
    </row>
    <row r="90" spans="1:14" ht="27" customHeight="1">
      <c r="A90" s="24">
        <v>87</v>
      </c>
      <c r="B90" s="24" t="str">
        <f>"杨娅琴"</f>
        <v>杨娅琴</v>
      </c>
      <c r="C90" s="24" t="str">
        <f>VLOOKUP(B90,'[1]3035_60ace6af00f34'!$D:$E,2,0)</f>
        <v>女</v>
      </c>
      <c r="D90" s="44" t="s">
        <v>99</v>
      </c>
      <c r="E90" s="44" t="s">
        <v>51</v>
      </c>
      <c r="F90" s="53" t="s">
        <v>86</v>
      </c>
      <c r="G90" s="26">
        <v>53.7</v>
      </c>
      <c r="H90" s="27">
        <f t="shared" si="6"/>
        <v>32.22</v>
      </c>
      <c r="I90" s="62">
        <v>89.67</v>
      </c>
      <c r="J90" s="62">
        <f t="shared" si="9"/>
        <v>35.868</v>
      </c>
      <c r="K90" s="62">
        <f t="shared" si="8"/>
        <v>68.088</v>
      </c>
      <c r="L90" s="63" t="s">
        <v>28</v>
      </c>
      <c r="M90" s="63"/>
      <c r="N90" s="64"/>
    </row>
    <row r="91" spans="1:14" ht="27" customHeight="1">
      <c r="A91" s="24">
        <v>88</v>
      </c>
      <c r="B91" s="24" t="str">
        <f>"田秋芬"</f>
        <v>田秋芬</v>
      </c>
      <c r="C91" s="24" t="str">
        <f>VLOOKUP(B91,'[1]3035_60ace6af00f34'!$D:$E,2,0)</f>
        <v>女</v>
      </c>
      <c r="D91" s="44" t="s">
        <v>99</v>
      </c>
      <c r="E91" s="44" t="s">
        <v>51</v>
      </c>
      <c r="F91" s="53" t="s">
        <v>86</v>
      </c>
      <c r="G91" s="26">
        <v>55.2</v>
      </c>
      <c r="H91" s="27">
        <f t="shared" si="6"/>
        <v>33.12</v>
      </c>
      <c r="I91" s="62">
        <v>86.7</v>
      </c>
      <c r="J91" s="62">
        <f t="shared" si="9"/>
        <v>34.68</v>
      </c>
      <c r="K91" s="62">
        <f t="shared" si="8"/>
        <v>67.8</v>
      </c>
      <c r="L91" s="63" t="s">
        <v>30</v>
      </c>
      <c r="M91" s="63"/>
      <c r="N91" s="64"/>
    </row>
    <row r="92" spans="1:14" ht="27" customHeight="1">
      <c r="A92" s="24">
        <v>89</v>
      </c>
      <c r="B92" s="24" t="str">
        <f>"罗莉琴"</f>
        <v>罗莉琴</v>
      </c>
      <c r="C92" s="24" t="str">
        <f>VLOOKUP(B92,'[1]3035_60ace6af00f34'!$D:$E,2,0)</f>
        <v>女</v>
      </c>
      <c r="D92" s="44" t="s">
        <v>99</v>
      </c>
      <c r="E92" s="44" t="s">
        <v>51</v>
      </c>
      <c r="F92" s="53" t="s">
        <v>86</v>
      </c>
      <c r="G92" s="26">
        <v>55</v>
      </c>
      <c r="H92" s="27">
        <f t="shared" si="6"/>
        <v>33</v>
      </c>
      <c r="I92" s="62">
        <v>85.13</v>
      </c>
      <c r="J92" s="62">
        <f t="shared" si="9"/>
        <v>34.052</v>
      </c>
      <c r="K92" s="62">
        <f t="shared" si="8"/>
        <v>67.05199999999999</v>
      </c>
      <c r="L92" s="63" t="s">
        <v>32</v>
      </c>
      <c r="M92" s="63"/>
      <c r="N92" s="64"/>
    </row>
    <row r="93" spans="1:14" ht="27" customHeight="1">
      <c r="A93" s="14">
        <v>90</v>
      </c>
      <c r="B93" s="14" t="str">
        <f>"赵凡荣"</f>
        <v>赵凡荣</v>
      </c>
      <c r="C93" s="14" t="str">
        <f>VLOOKUP(B93,'[1]3035_60ace6af00f34'!$D:$E,2,0)</f>
        <v>男</v>
      </c>
      <c r="D93" s="47" t="s">
        <v>99</v>
      </c>
      <c r="E93" s="47" t="s">
        <v>51</v>
      </c>
      <c r="F93" s="79" t="s">
        <v>86</v>
      </c>
      <c r="G93" s="30">
        <v>57.7</v>
      </c>
      <c r="H93" s="31">
        <f t="shared" si="6"/>
        <v>34.62</v>
      </c>
      <c r="I93" s="56">
        <v>79.77</v>
      </c>
      <c r="J93" s="56">
        <f t="shared" si="9"/>
        <v>31.908</v>
      </c>
      <c r="K93" s="56">
        <f t="shared" si="8"/>
        <v>66.52799999999999</v>
      </c>
      <c r="L93" s="57" t="s">
        <v>33</v>
      </c>
      <c r="M93" s="57"/>
      <c r="N93" s="65"/>
    </row>
    <row r="94" spans="1:14" ht="27" customHeight="1">
      <c r="A94" s="20">
        <v>91</v>
      </c>
      <c r="B94" s="48" t="s">
        <v>100</v>
      </c>
      <c r="C94" s="20" t="str">
        <f>VLOOKUP(B94,'[1]3035_60ace6af00f34'!$D:$E,2,0)</f>
        <v>女</v>
      </c>
      <c r="D94" s="81" t="s">
        <v>101</v>
      </c>
      <c r="E94" s="81" t="s">
        <v>51</v>
      </c>
      <c r="F94" s="81" t="s">
        <v>102</v>
      </c>
      <c r="G94" s="84"/>
      <c r="H94" s="51"/>
      <c r="I94" s="66">
        <v>78.9</v>
      </c>
      <c r="J94" s="50"/>
      <c r="K94" s="66">
        <v>78.9</v>
      </c>
      <c r="L94" s="67">
        <v>1</v>
      </c>
      <c r="M94" s="67" t="s">
        <v>22</v>
      </c>
      <c r="N94" s="78" t="s">
        <v>23</v>
      </c>
    </row>
    <row r="95" spans="1:14" ht="27" customHeight="1">
      <c r="A95" s="24">
        <v>92</v>
      </c>
      <c r="B95" s="52" t="s">
        <v>103</v>
      </c>
      <c r="C95" s="24" t="str">
        <f>VLOOKUP(B95,'[1]3035_60ace6af00f34'!$D:$E,2,0)</f>
        <v>女</v>
      </c>
      <c r="D95" s="44" t="s">
        <v>101</v>
      </c>
      <c r="E95" s="44" t="s">
        <v>51</v>
      </c>
      <c r="F95" s="44" t="s">
        <v>102</v>
      </c>
      <c r="G95" s="85"/>
      <c r="H95" s="54"/>
      <c r="I95" s="62">
        <v>74.03</v>
      </c>
      <c r="J95" s="53"/>
      <c r="K95" s="62">
        <v>74.03</v>
      </c>
      <c r="L95" s="63">
        <v>2</v>
      </c>
      <c r="M95" s="63"/>
      <c r="N95" s="70" t="s">
        <v>23</v>
      </c>
    </row>
    <row r="96" spans="1:14" ht="27" customHeight="1">
      <c r="A96" s="24">
        <v>93</v>
      </c>
      <c r="B96" s="52" t="s">
        <v>104</v>
      </c>
      <c r="C96" s="24" t="str">
        <f>VLOOKUP(B96,'[1]3035_60ace6af00f34'!$D:$E,2,0)</f>
        <v>男</v>
      </c>
      <c r="D96" s="44" t="s">
        <v>101</v>
      </c>
      <c r="E96" s="44" t="s">
        <v>51</v>
      </c>
      <c r="F96" s="44" t="s">
        <v>102</v>
      </c>
      <c r="G96" s="85"/>
      <c r="H96" s="54"/>
      <c r="I96" s="62">
        <v>73.53</v>
      </c>
      <c r="J96" s="53"/>
      <c r="K96" s="62">
        <v>73.53</v>
      </c>
      <c r="L96" s="63" t="s">
        <v>28</v>
      </c>
      <c r="M96" s="63"/>
      <c r="N96" s="70" t="s">
        <v>23</v>
      </c>
    </row>
    <row r="97" spans="1:14" ht="27" customHeight="1">
      <c r="A97" s="24">
        <v>94</v>
      </c>
      <c r="B97" s="52" t="s">
        <v>105</v>
      </c>
      <c r="C97" s="24" t="str">
        <f>VLOOKUP(B97,'[1]3035_60ace6af00f34'!$D:$E,2,0)</f>
        <v>女</v>
      </c>
      <c r="D97" s="44" t="s">
        <v>101</v>
      </c>
      <c r="E97" s="44" t="s">
        <v>51</v>
      </c>
      <c r="F97" s="44" t="s">
        <v>102</v>
      </c>
      <c r="G97" s="85"/>
      <c r="H97" s="54"/>
      <c r="I97" s="62">
        <v>72.77</v>
      </c>
      <c r="J97" s="53"/>
      <c r="K97" s="62">
        <v>72.77</v>
      </c>
      <c r="L97" s="63" t="s">
        <v>30</v>
      </c>
      <c r="M97" s="63"/>
      <c r="N97" s="70" t="s">
        <v>23</v>
      </c>
    </row>
    <row r="98" spans="1:14" ht="27" customHeight="1">
      <c r="A98" s="24">
        <v>95</v>
      </c>
      <c r="B98" s="52" t="s">
        <v>106</v>
      </c>
      <c r="C98" s="24" t="str">
        <f>VLOOKUP(B98,'[1]3035_60ace6af00f34'!$D:$E,2,0)</f>
        <v>女</v>
      </c>
      <c r="D98" s="44" t="s">
        <v>101</v>
      </c>
      <c r="E98" s="44" t="s">
        <v>51</v>
      </c>
      <c r="F98" s="44" t="s">
        <v>102</v>
      </c>
      <c r="G98" s="85"/>
      <c r="H98" s="54"/>
      <c r="I98" s="62">
        <v>70.5</v>
      </c>
      <c r="J98" s="53"/>
      <c r="K98" s="62">
        <v>70.5</v>
      </c>
      <c r="L98" s="63" t="s">
        <v>32</v>
      </c>
      <c r="M98" s="63"/>
      <c r="N98" s="70" t="s">
        <v>23</v>
      </c>
    </row>
    <row r="99" spans="1:14" ht="27" customHeight="1">
      <c r="A99" s="24">
        <v>96</v>
      </c>
      <c r="B99" s="52" t="s">
        <v>107</v>
      </c>
      <c r="C99" s="24" t="str">
        <f>VLOOKUP(B99,'[1]3035_60ace6af00f34'!$D:$E,2,0)</f>
        <v>女</v>
      </c>
      <c r="D99" s="44" t="s">
        <v>101</v>
      </c>
      <c r="E99" s="44" t="s">
        <v>51</v>
      </c>
      <c r="F99" s="44" t="s">
        <v>102</v>
      </c>
      <c r="G99" s="85"/>
      <c r="H99" s="54"/>
      <c r="I99" s="62">
        <v>68.53</v>
      </c>
      <c r="J99" s="53"/>
      <c r="K99" s="62">
        <v>68.53</v>
      </c>
      <c r="L99" s="63" t="s">
        <v>33</v>
      </c>
      <c r="M99" s="63"/>
      <c r="N99" s="70" t="s">
        <v>23</v>
      </c>
    </row>
    <row r="100" spans="1:14" ht="27" customHeight="1">
      <c r="A100" s="24">
        <v>97</v>
      </c>
      <c r="B100" s="52" t="s">
        <v>108</v>
      </c>
      <c r="C100" s="24" t="str">
        <f>VLOOKUP(B100,'[1]3035_60ace6af00f34'!$D:$E,2,0)</f>
        <v>女</v>
      </c>
      <c r="D100" s="44" t="s">
        <v>101</v>
      </c>
      <c r="E100" s="44" t="s">
        <v>51</v>
      </c>
      <c r="F100" s="44" t="s">
        <v>102</v>
      </c>
      <c r="G100" s="85"/>
      <c r="H100" s="54"/>
      <c r="I100" s="62">
        <v>62.4</v>
      </c>
      <c r="J100" s="53"/>
      <c r="K100" s="62">
        <v>62.4</v>
      </c>
      <c r="L100" s="63" t="s">
        <v>53</v>
      </c>
      <c r="M100" s="63"/>
      <c r="N100" s="70" t="s">
        <v>23</v>
      </c>
    </row>
    <row r="101" spans="1:14" ht="27" customHeight="1">
      <c r="A101" s="24">
        <v>98</v>
      </c>
      <c r="B101" s="52" t="s">
        <v>109</v>
      </c>
      <c r="C101" s="24" t="str">
        <f>VLOOKUP(B101,'[1]3035_60ace6af00f34'!$D:$E,2,0)</f>
        <v>女</v>
      </c>
      <c r="D101" s="44" t="s">
        <v>101</v>
      </c>
      <c r="E101" s="44" t="s">
        <v>51</v>
      </c>
      <c r="F101" s="44" t="s">
        <v>102</v>
      </c>
      <c r="G101" s="85"/>
      <c r="H101" s="54"/>
      <c r="I101" s="62">
        <v>60.07</v>
      </c>
      <c r="J101" s="53"/>
      <c r="K101" s="62">
        <v>60.07</v>
      </c>
      <c r="L101" s="63" t="s">
        <v>54</v>
      </c>
      <c r="M101" s="63"/>
      <c r="N101" s="70" t="s">
        <v>23</v>
      </c>
    </row>
    <row r="102" spans="1:14" ht="27" customHeight="1">
      <c r="A102" s="14">
        <v>99</v>
      </c>
      <c r="B102" s="15" t="s">
        <v>110</v>
      </c>
      <c r="C102" s="14" t="str">
        <f>VLOOKUP(B102,'[1]3035_60ace6af00f34'!$D:$E,2,0)</f>
        <v>女</v>
      </c>
      <c r="D102" s="47" t="s">
        <v>101</v>
      </c>
      <c r="E102" s="47" t="s">
        <v>51</v>
      </c>
      <c r="F102" s="47" t="s">
        <v>102</v>
      </c>
      <c r="G102" s="86"/>
      <c r="H102" s="80"/>
      <c r="I102" s="56">
        <v>0</v>
      </c>
      <c r="J102" s="79"/>
      <c r="K102" s="56">
        <v>0</v>
      </c>
      <c r="L102" s="57" t="s">
        <v>55</v>
      </c>
      <c r="M102" s="57"/>
      <c r="N102" s="96" t="s">
        <v>39</v>
      </c>
    </row>
    <row r="103" spans="1:14" ht="27" customHeight="1">
      <c r="A103" s="20">
        <v>100</v>
      </c>
      <c r="B103" s="48" t="s">
        <v>111</v>
      </c>
      <c r="C103" s="20" t="str">
        <f>VLOOKUP(B103,'[1]3035_60ace6af00f34'!$D:$E,2,0)</f>
        <v>男</v>
      </c>
      <c r="D103" s="81" t="s">
        <v>112</v>
      </c>
      <c r="E103" s="81" t="s">
        <v>51</v>
      </c>
      <c r="F103" s="81" t="s">
        <v>102</v>
      </c>
      <c r="G103" s="84"/>
      <c r="H103" s="51"/>
      <c r="I103" s="66">
        <v>92.13</v>
      </c>
      <c r="J103" s="50"/>
      <c r="K103" s="66">
        <v>92.13</v>
      </c>
      <c r="L103" s="67" t="s">
        <v>21</v>
      </c>
      <c r="M103" s="67" t="s">
        <v>22</v>
      </c>
      <c r="N103" s="78" t="s">
        <v>23</v>
      </c>
    </row>
    <row r="104" spans="1:14" s="1" customFormat="1" ht="27" customHeight="1">
      <c r="A104" s="24">
        <v>101</v>
      </c>
      <c r="B104" s="52" t="s">
        <v>113</v>
      </c>
      <c r="C104" s="24" t="str">
        <f>VLOOKUP(B104,'[1]3035_60ace6af00f34'!$D:$E,2,0)</f>
        <v>女</v>
      </c>
      <c r="D104" s="44" t="s">
        <v>112</v>
      </c>
      <c r="E104" s="44" t="s">
        <v>51</v>
      </c>
      <c r="F104" s="44" t="s">
        <v>102</v>
      </c>
      <c r="G104" s="85"/>
      <c r="H104" s="54"/>
      <c r="I104" s="62">
        <v>88.73</v>
      </c>
      <c r="J104" s="53"/>
      <c r="K104" s="62">
        <v>88.73</v>
      </c>
      <c r="L104" s="63" t="s">
        <v>43</v>
      </c>
      <c r="M104" s="63"/>
      <c r="N104" s="70" t="s">
        <v>23</v>
      </c>
    </row>
    <row r="105" spans="1:14" ht="27" customHeight="1">
      <c r="A105" s="24">
        <v>102</v>
      </c>
      <c r="B105" s="52" t="s">
        <v>114</v>
      </c>
      <c r="C105" s="24" t="str">
        <f>VLOOKUP(B105,'[1]3035_60ace6af00f34'!$D:$E,2,0)</f>
        <v>女</v>
      </c>
      <c r="D105" s="44" t="s">
        <v>112</v>
      </c>
      <c r="E105" s="44" t="s">
        <v>51</v>
      </c>
      <c r="F105" s="44" t="s">
        <v>102</v>
      </c>
      <c r="G105" s="85"/>
      <c r="H105" s="54"/>
      <c r="I105" s="62">
        <v>83.87</v>
      </c>
      <c r="J105" s="53"/>
      <c r="K105" s="62">
        <v>83.87</v>
      </c>
      <c r="L105" s="67" t="s">
        <v>28</v>
      </c>
      <c r="M105" s="97"/>
      <c r="N105" s="70" t="s">
        <v>23</v>
      </c>
    </row>
    <row r="106" spans="1:14" ht="27" customHeight="1">
      <c r="A106" s="24">
        <v>103</v>
      </c>
      <c r="B106" s="87" t="s">
        <v>115</v>
      </c>
      <c r="C106" s="38" t="str">
        <f>VLOOKUP(B106,'[1]3035_60ace6af00f34'!$D:$E,2,0)</f>
        <v>女</v>
      </c>
      <c r="D106" s="88" t="s">
        <v>112</v>
      </c>
      <c r="E106" s="88" t="s">
        <v>51</v>
      </c>
      <c r="F106" s="88" t="s">
        <v>102</v>
      </c>
      <c r="G106" s="89"/>
      <c r="H106" s="90"/>
      <c r="I106" s="69">
        <v>83.57</v>
      </c>
      <c r="J106" s="98"/>
      <c r="K106" s="69">
        <v>83.57</v>
      </c>
      <c r="L106" s="63" t="s">
        <v>30</v>
      </c>
      <c r="M106" s="63"/>
      <c r="N106" s="70" t="s">
        <v>23</v>
      </c>
    </row>
    <row r="107" spans="1:14" ht="27" customHeight="1">
      <c r="A107" s="24">
        <v>104</v>
      </c>
      <c r="B107" s="52" t="s">
        <v>116</v>
      </c>
      <c r="C107" s="24" t="str">
        <f>VLOOKUP(B107,'[1]3035_60ace6af00f34'!$D:$E,2,0)</f>
        <v>女</v>
      </c>
      <c r="D107" s="44" t="s">
        <v>112</v>
      </c>
      <c r="E107" s="44" t="s">
        <v>51</v>
      </c>
      <c r="F107" s="44" t="s">
        <v>102</v>
      </c>
      <c r="G107" s="85"/>
      <c r="H107" s="54"/>
      <c r="I107" s="62">
        <v>80.77</v>
      </c>
      <c r="J107" s="53"/>
      <c r="K107" s="62">
        <v>80.77</v>
      </c>
      <c r="L107" s="67" t="s">
        <v>32</v>
      </c>
      <c r="M107" s="97"/>
      <c r="N107" s="70" t="s">
        <v>23</v>
      </c>
    </row>
    <row r="108" spans="1:14" ht="27" customHeight="1">
      <c r="A108" s="24">
        <v>105</v>
      </c>
      <c r="B108" s="52" t="s">
        <v>117</v>
      </c>
      <c r="C108" s="24" t="str">
        <f>VLOOKUP(B108,'[1]3035_60ace6af00f34'!$D:$E,2,0)</f>
        <v>男</v>
      </c>
      <c r="D108" s="44" t="s">
        <v>112</v>
      </c>
      <c r="E108" s="44" t="s">
        <v>51</v>
      </c>
      <c r="F108" s="44" t="s">
        <v>102</v>
      </c>
      <c r="G108" s="85"/>
      <c r="H108" s="54"/>
      <c r="I108" s="62">
        <v>80.4</v>
      </c>
      <c r="J108" s="53"/>
      <c r="K108" s="62">
        <v>80.4</v>
      </c>
      <c r="L108" s="63" t="s">
        <v>33</v>
      </c>
      <c r="M108" s="63"/>
      <c r="N108" s="70" t="s">
        <v>23</v>
      </c>
    </row>
    <row r="109" spans="1:14" s="1" customFormat="1" ht="27" customHeight="1">
      <c r="A109" s="24">
        <v>106</v>
      </c>
      <c r="B109" s="52" t="s">
        <v>118</v>
      </c>
      <c r="C109" s="24" t="str">
        <f>VLOOKUP(B109,'[1]3035_60ace6af00f34'!$D:$E,2,0)</f>
        <v>女</v>
      </c>
      <c r="D109" s="44" t="s">
        <v>112</v>
      </c>
      <c r="E109" s="44" t="s">
        <v>51</v>
      </c>
      <c r="F109" s="44" t="s">
        <v>102</v>
      </c>
      <c r="G109" s="85"/>
      <c r="H109" s="54"/>
      <c r="I109" s="62">
        <v>80.2</v>
      </c>
      <c r="J109" s="53"/>
      <c r="K109" s="62">
        <v>80.2</v>
      </c>
      <c r="L109" s="67" t="s">
        <v>53</v>
      </c>
      <c r="M109" s="97"/>
      <c r="N109" s="70" t="s">
        <v>23</v>
      </c>
    </row>
    <row r="110" spans="1:14" ht="27" customHeight="1">
      <c r="A110" s="24">
        <v>107</v>
      </c>
      <c r="B110" s="52" t="s">
        <v>119</v>
      </c>
      <c r="C110" s="24" t="str">
        <f>VLOOKUP(B110,'[1]3035_60ace6af00f34'!$D:$E,2,0)</f>
        <v>女</v>
      </c>
      <c r="D110" s="44" t="s">
        <v>112</v>
      </c>
      <c r="E110" s="44" t="s">
        <v>51</v>
      </c>
      <c r="F110" s="44" t="s">
        <v>102</v>
      </c>
      <c r="G110" s="85"/>
      <c r="H110" s="54"/>
      <c r="I110" s="62">
        <v>78.63</v>
      </c>
      <c r="J110" s="53"/>
      <c r="K110" s="62">
        <v>78.63</v>
      </c>
      <c r="L110" s="63" t="s">
        <v>54</v>
      </c>
      <c r="M110" s="63"/>
      <c r="N110" s="70" t="s">
        <v>23</v>
      </c>
    </row>
    <row r="111" spans="1:14" ht="27" customHeight="1">
      <c r="A111" s="24">
        <v>108</v>
      </c>
      <c r="B111" s="52" t="s">
        <v>120</v>
      </c>
      <c r="C111" s="24" t="str">
        <f>VLOOKUP(B111,'[1]3035_60ace6af00f34'!$D:$E,2,0)</f>
        <v>女</v>
      </c>
      <c r="D111" s="44" t="s">
        <v>112</v>
      </c>
      <c r="E111" s="44" t="s">
        <v>51</v>
      </c>
      <c r="F111" s="44" t="s">
        <v>102</v>
      </c>
      <c r="G111" s="85"/>
      <c r="H111" s="54"/>
      <c r="I111" s="62">
        <v>78.6</v>
      </c>
      <c r="J111" s="53"/>
      <c r="K111" s="62">
        <v>78.6</v>
      </c>
      <c r="L111" s="67" t="s">
        <v>55</v>
      </c>
      <c r="M111" s="97"/>
      <c r="N111" s="70" t="s">
        <v>23</v>
      </c>
    </row>
    <row r="112" spans="1:14" ht="27" customHeight="1">
      <c r="A112" s="24">
        <v>109</v>
      </c>
      <c r="B112" s="52" t="s">
        <v>121</v>
      </c>
      <c r="C112" s="24" t="str">
        <f>VLOOKUP(B112,'[1]3035_60ace6af00f34'!$D:$E,2,0)</f>
        <v>女</v>
      </c>
      <c r="D112" s="44" t="s">
        <v>112</v>
      </c>
      <c r="E112" s="44" t="s">
        <v>51</v>
      </c>
      <c r="F112" s="44" t="s">
        <v>102</v>
      </c>
      <c r="G112" s="85"/>
      <c r="H112" s="54"/>
      <c r="I112" s="62">
        <v>77.53</v>
      </c>
      <c r="J112" s="53"/>
      <c r="K112" s="62">
        <v>77.53</v>
      </c>
      <c r="L112" s="63" t="s">
        <v>56</v>
      </c>
      <c r="M112" s="63"/>
      <c r="N112" s="70" t="s">
        <v>23</v>
      </c>
    </row>
    <row r="113" spans="1:14" ht="27" customHeight="1">
      <c r="A113" s="24">
        <v>110</v>
      </c>
      <c r="B113" s="52" t="s">
        <v>122</v>
      </c>
      <c r="C113" s="24" t="str">
        <f>VLOOKUP(B113,'[1]3035_60ace6af00f34'!$D:$E,2,0)</f>
        <v>女</v>
      </c>
      <c r="D113" s="44" t="s">
        <v>112</v>
      </c>
      <c r="E113" s="44" t="s">
        <v>51</v>
      </c>
      <c r="F113" s="44" t="s">
        <v>102</v>
      </c>
      <c r="G113" s="85"/>
      <c r="H113" s="54"/>
      <c r="I113" s="62">
        <v>74.13</v>
      </c>
      <c r="J113" s="53"/>
      <c r="K113" s="62">
        <v>74.13</v>
      </c>
      <c r="L113" s="67" t="s">
        <v>57</v>
      </c>
      <c r="M113" s="97"/>
      <c r="N113" s="70" t="s">
        <v>23</v>
      </c>
    </row>
    <row r="114" spans="1:14" ht="27" customHeight="1">
      <c r="A114" s="24">
        <v>111</v>
      </c>
      <c r="B114" s="52" t="s">
        <v>123</v>
      </c>
      <c r="C114" s="24" t="str">
        <f>VLOOKUP(B114,'[1]3035_60ace6af00f34'!$D:$E,2,0)</f>
        <v>女</v>
      </c>
      <c r="D114" s="44" t="s">
        <v>112</v>
      </c>
      <c r="E114" s="44" t="s">
        <v>51</v>
      </c>
      <c r="F114" s="44" t="s">
        <v>102</v>
      </c>
      <c r="G114" s="85"/>
      <c r="H114" s="54"/>
      <c r="I114" s="62">
        <v>71.1</v>
      </c>
      <c r="J114" s="53"/>
      <c r="K114" s="62">
        <v>71.1</v>
      </c>
      <c r="L114" s="63" t="s">
        <v>58</v>
      </c>
      <c r="M114" s="63"/>
      <c r="N114" s="70" t="s">
        <v>23</v>
      </c>
    </row>
    <row r="115" spans="1:14" ht="27" customHeight="1">
      <c r="A115" s="24">
        <v>112</v>
      </c>
      <c r="B115" s="52" t="s">
        <v>124</v>
      </c>
      <c r="C115" s="24" t="str">
        <f>VLOOKUP(B115,'[1]3035_60ace6af00f34'!$D:$E,2,0)</f>
        <v>女</v>
      </c>
      <c r="D115" s="44" t="s">
        <v>112</v>
      </c>
      <c r="E115" s="44" t="s">
        <v>51</v>
      </c>
      <c r="F115" s="44" t="s">
        <v>102</v>
      </c>
      <c r="G115" s="85"/>
      <c r="H115" s="54"/>
      <c r="I115" s="62">
        <v>70.13</v>
      </c>
      <c r="J115" s="53"/>
      <c r="K115" s="62">
        <v>70.13</v>
      </c>
      <c r="L115" s="67" t="s">
        <v>59</v>
      </c>
      <c r="M115" s="97"/>
      <c r="N115" s="70" t="s">
        <v>23</v>
      </c>
    </row>
    <row r="116" spans="1:14" ht="27" customHeight="1">
      <c r="A116" s="24">
        <v>113</v>
      </c>
      <c r="B116" s="52" t="s">
        <v>125</v>
      </c>
      <c r="C116" s="24" t="str">
        <f>VLOOKUP(B116,'[1]3035_60ace6af00f34'!$D:$E,2,0)</f>
        <v>女</v>
      </c>
      <c r="D116" s="44" t="s">
        <v>112</v>
      </c>
      <c r="E116" s="44" t="s">
        <v>51</v>
      </c>
      <c r="F116" s="44" t="s">
        <v>102</v>
      </c>
      <c r="G116" s="85"/>
      <c r="H116" s="54"/>
      <c r="I116" s="62">
        <v>69.03</v>
      </c>
      <c r="J116" s="53"/>
      <c r="K116" s="62">
        <v>69.03</v>
      </c>
      <c r="L116" s="63" t="s">
        <v>60</v>
      </c>
      <c r="M116" s="63"/>
      <c r="N116" s="70" t="s">
        <v>23</v>
      </c>
    </row>
    <row r="117" spans="1:14" ht="27" customHeight="1">
      <c r="A117" s="24">
        <v>114</v>
      </c>
      <c r="B117" s="52" t="s">
        <v>126</v>
      </c>
      <c r="C117" s="24" t="str">
        <f>VLOOKUP(B117,'[1]3035_60ace6af00f34'!$D:$E,2,0)</f>
        <v>女</v>
      </c>
      <c r="D117" s="44" t="s">
        <v>112</v>
      </c>
      <c r="E117" s="44" t="s">
        <v>51</v>
      </c>
      <c r="F117" s="44" t="s">
        <v>102</v>
      </c>
      <c r="G117" s="85"/>
      <c r="H117" s="54"/>
      <c r="I117" s="62">
        <v>64.8</v>
      </c>
      <c r="J117" s="53"/>
      <c r="K117" s="62">
        <v>64.8</v>
      </c>
      <c r="L117" s="67" t="s">
        <v>61</v>
      </c>
      <c r="M117" s="97"/>
      <c r="N117" s="70" t="s">
        <v>23</v>
      </c>
    </row>
    <row r="118" spans="1:14" ht="27" customHeight="1">
      <c r="A118" s="24">
        <v>115</v>
      </c>
      <c r="B118" s="87" t="s">
        <v>115</v>
      </c>
      <c r="C118" s="38" t="str">
        <f>VLOOKUP(B118,'[1]3035_60ace6af00f34'!$D:$E,2,0)</f>
        <v>女</v>
      </c>
      <c r="D118" s="88" t="s">
        <v>112</v>
      </c>
      <c r="E118" s="88" t="s">
        <v>51</v>
      </c>
      <c r="F118" s="44" t="s">
        <v>102</v>
      </c>
      <c r="G118" s="89"/>
      <c r="H118" s="90"/>
      <c r="I118" s="69">
        <v>0</v>
      </c>
      <c r="J118" s="98"/>
      <c r="K118" s="69">
        <v>0</v>
      </c>
      <c r="L118" s="99" t="s">
        <v>62</v>
      </c>
      <c r="M118" s="99"/>
      <c r="N118" s="100" t="s">
        <v>39</v>
      </c>
    </row>
    <row r="119" spans="1:14" ht="27" customHeight="1">
      <c r="A119" s="24">
        <v>116</v>
      </c>
      <c r="B119" s="52" t="s">
        <v>127</v>
      </c>
      <c r="C119" s="24" t="str">
        <f>VLOOKUP(B119,'[1]3035_60ace6af00f34'!$D:$E,2,0)</f>
        <v>女</v>
      </c>
      <c r="D119" s="44" t="s">
        <v>112</v>
      </c>
      <c r="E119" s="44" t="s">
        <v>51</v>
      </c>
      <c r="F119" s="44" t="s">
        <v>102</v>
      </c>
      <c r="G119" s="85"/>
      <c r="H119" s="54"/>
      <c r="I119" s="62">
        <v>0</v>
      </c>
      <c r="J119" s="53"/>
      <c r="K119" s="62">
        <v>0</v>
      </c>
      <c r="L119" s="63" t="s">
        <v>62</v>
      </c>
      <c r="M119" s="63"/>
      <c r="N119" s="100" t="s">
        <v>39</v>
      </c>
    </row>
    <row r="120" spans="1:14" ht="27" customHeight="1">
      <c r="A120" s="24">
        <v>117</v>
      </c>
      <c r="B120" s="52" t="s">
        <v>128</v>
      </c>
      <c r="C120" s="24" t="str">
        <f>VLOOKUP(B120,'[1]3035_60ace6af00f34'!$D:$E,2,0)</f>
        <v>男</v>
      </c>
      <c r="D120" s="44" t="s">
        <v>112</v>
      </c>
      <c r="E120" s="44" t="s">
        <v>51</v>
      </c>
      <c r="F120" s="44" t="s">
        <v>102</v>
      </c>
      <c r="G120" s="85"/>
      <c r="H120" s="54"/>
      <c r="I120" s="62">
        <v>0</v>
      </c>
      <c r="J120" s="53"/>
      <c r="K120" s="62">
        <v>0</v>
      </c>
      <c r="L120" s="63" t="s">
        <v>62</v>
      </c>
      <c r="M120" s="63"/>
      <c r="N120" s="100" t="s">
        <v>39</v>
      </c>
    </row>
    <row r="121" spans="1:14" ht="27" customHeight="1">
      <c r="A121" s="24">
        <v>118</v>
      </c>
      <c r="B121" s="52" t="s">
        <v>129</v>
      </c>
      <c r="C121" s="24" t="str">
        <f>VLOOKUP(B121,'[1]3035_60ace6af00f34'!$D:$E,2,0)</f>
        <v>男</v>
      </c>
      <c r="D121" s="44" t="s">
        <v>112</v>
      </c>
      <c r="E121" s="44" t="s">
        <v>51</v>
      </c>
      <c r="F121" s="44" t="s">
        <v>102</v>
      </c>
      <c r="G121" s="85"/>
      <c r="H121" s="54"/>
      <c r="I121" s="62">
        <v>0</v>
      </c>
      <c r="J121" s="53"/>
      <c r="K121" s="62">
        <v>0</v>
      </c>
      <c r="L121" s="63" t="s">
        <v>62</v>
      </c>
      <c r="M121" s="63"/>
      <c r="N121" s="100" t="s">
        <v>39</v>
      </c>
    </row>
    <row r="122" spans="1:14" ht="27" customHeight="1">
      <c r="A122" s="14">
        <v>119</v>
      </c>
      <c r="B122" s="15" t="s">
        <v>130</v>
      </c>
      <c r="C122" s="14" t="str">
        <f>VLOOKUP(B122,'[1]3035_60ace6af00f34'!$D:$E,2,0)</f>
        <v>女</v>
      </c>
      <c r="D122" s="47" t="s">
        <v>112</v>
      </c>
      <c r="E122" s="47" t="s">
        <v>51</v>
      </c>
      <c r="F122" s="47" t="s">
        <v>102</v>
      </c>
      <c r="G122" s="86"/>
      <c r="H122" s="80"/>
      <c r="I122" s="56">
        <v>0</v>
      </c>
      <c r="J122" s="79"/>
      <c r="K122" s="56">
        <v>0</v>
      </c>
      <c r="L122" s="57" t="s">
        <v>62</v>
      </c>
      <c r="M122" s="57"/>
      <c r="N122" s="96" t="s">
        <v>39</v>
      </c>
    </row>
    <row r="123" spans="1:14" ht="27" customHeight="1">
      <c r="A123" s="91">
        <v>120</v>
      </c>
      <c r="B123" s="92" t="s">
        <v>131</v>
      </c>
      <c r="C123" s="91" t="str">
        <f>VLOOKUP(B123,'[1]3035_60ace6af00f34'!$D:$E,2,0)</f>
        <v>男</v>
      </c>
      <c r="D123" s="93" t="s">
        <v>132</v>
      </c>
      <c r="E123" s="93" t="s">
        <v>51</v>
      </c>
      <c r="F123" s="93" t="s">
        <v>102</v>
      </c>
      <c r="G123" s="94"/>
      <c r="H123" s="95"/>
      <c r="I123" s="101">
        <v>60.5</v>
      </c>
      <c r="J123" s="102"/>
      <c r="K123" s="101">
        <v>60.5</v>
      </c>
      <c r="L123" s="103" t="s">
        <v>21</v>
      </c>
      <c r="M123" s="103" t="s">
        <v>22</v>
      </c>
      <c r="N123" s="104" t="s">
        <v>23</v>
      </c>
    </row>
    <row r="124" spans="1:14" ht="27" customHeight="1">
      <c r="A124" s="20">
        <v>121</v>
      </c>
      <c r="B124" s="20" t="str">
        <f>"田婵容"</f>
        <v>田婵容</v>
      </c>
      <c r="C124" s="20" t="str">
        <f>VLOOKUP(B124,'[1]3035_60ace6af00f34'!$D:$E,2,0)</f>
        <v>女</v>
      </c>
      <c r="D124" s="81" t="s">
        <v>133</v>
      </c>
      <c r="E124" s="81" t="s">
        <v>51</v>
      </c>
      <c r="F124" s="81" t="s">
        <v>102</v>
      </c>
      <c r="G124" s="35">
        <v>61.45</v>
      </c>
      <c r="H124" s="36">
        <f aca="true" t="shared" si="10" ref="H124:H166">G124*0.6</f>
        <v>36.87</v>
      </c>
      <c r="I124" s="66">
        <v>80.6</v>
      </c>
      <c r="J124" s="66">
        <f aca="true" t="shared" si="11" ref="J124:J164">I124*0.4</f>
        <v>32.24</v>
      </c>
      <c r="K124" s="66">
        <f aca="true" t="shared" si="12" ref="K124:K166">H124+J124</f>
        <v>69.11</v>
      </c>
      <c r="L124" s="67" t="s">
        <v>21</v>
      </c>
      <c r="M124" s="67" t="s">
        <v>22</v>
      </c>
      <c r="N124" s="68"/>
    </row>
    <row r="125" spans="1:14" ht="27" customHeight="1">
      <c r="A125" s="24">
        <v>122</v>
      </c>
      <c r="B125" s="24" t="str">
        <f>"石武"</f>
        <v>石武</v>
      </c>
      <c r="C125" s="24" t="str">
        <f>VLOOKUP(B125,'[1]3035_60ace6af00f34'!$D:$E,2,0)</f>
        <v>男</v>
      </c>
      <c r="D125" s="44" t="s">
        <v>133</v>
      </c>
      <c r="E125" s="44" t="s">
        <v>51</v>
      </c>
      <c r="F125" s="44" t="s">
        <v>102</v>
      </c>
      <c r="G125" s="26">
        <v>57.75</v>
      </c>
      <c r="H125" s="27">
        <f t="shared" si="10"/>
        <v>34.65</v>
      </c>
      <c r="I125" s="62">
        <v>84</v>
      </c>
      <c r="J125" s="62">
        <f t="shared" si="11"/>
        <v>33.6</v>
      </c>
      <c r="K125" s="62">
        <f t="shared" si="12"/>
        <v>68.25</v>
      </c>
      <c r="L125" s="63" t="s">
        <v>43</v>
      </c>
      <c r="M125" s="63" t="s">
        <v>22</v>
      </c>
      <c r="N125" s="64"/>
    </row>
    <row r="126" spans="1:14" ht="27" customHeight="1">
      <c r="A126" s="24">
        <v>123</v>
      </c>
      <c r="B126" s="24" t="str">
        <f>"陈国燕"</f>
        <v>陈国燕</v>
      </c>
      <c r="C126" s="24" t="str">
        <f>VLOOKUP(B126,'[1]3035_60ace6af00f34'!$D:$E,2,0)</f>
        <v>女</v>
      </c>
      <c r="D126" s="44" t="s">
        <v>133</v>
      </c>
      <c r="E126" s="44" t="s">
        <v>51</v>
      </c>
      <c r="F126" s="44" t="s">
        <v>102</v>
      </c>
      <c r="G126" s="26">
        <v>58.7</v>
      </c>
      <c r="H126" s="27">
        <f t="shared" si="10"/>
        <v>35.22</v>
      </c>
      <c r="I126" s="62">
        <v>81.33</v>
      </c>
      <c r="J126" s="62">
        <f t="shared" si="11"/>
        <v>32.532000000000004</v>
      </c>
      <c r="K126" s="62">
        <f t="shared" si="12"/>
        <v>67.75200000000001</v>
      </c>
      <c r="L126" s="67" t="s">
        <v>28</v>
      </c>
      <c r="M126" s="97"/>
      <c r="N126" s="64"/>
    </row>
    <row r="127" spans="1:14" ht="27" customHeight="1">
      <c r="A127" s="24">
        <v>124</v>
      </c>
      <c r="B127" s="24" t="str">
        <f>"李远权"</f>
        <v>李远权</v>
      </c>
      <c r="C127" s="24" t="str">
        <f>VLOOKUP(B127,'[1]3035_60ace6af00f34'!$D:$E,2,0)</f>
        <v>男</v>
      </c>
      <c r="D127" s="44" t="s">
        <v>133</v>
      </c>
      <c r="E127" s="44" t="s">
        <v>51</v>
      </c>
      <c r="F127" s="44" t="s">
        <v>102</v>
      </c>
      <c r="G127" s="26">
        <v>59.9</v>
      </c>
      <c r="H127" s="27">
        <f t="shared" si="10"/>
        <v>35.94</v>
      </c>
      <c r="I127" s="62">
        <v>72.4</v>
      </c>
      <c r="J127" s="62">
        <f t="shared" si="11"/>
        <v>28.960000000000004</v>
      </c>
      <c r="K127" s="62">
        <f t="shared" si="12"/>
        <v>64.9</v>
      </c>
      <c r="L127" s="63" t="s">
        <v>30</v>
      </c>
      <c r="M127" s="63"/>
      <c r="N127" s="64"/>
    </row>
    <row r="128" spans="1:14" ht="27" customHeight="1">
      <c r="A128" s="24">
        <v>125</v>
      </c>
      <c r="B128" s="24" t="str">
        <f>"吴茂坤"</f>
        <v>吴茂坤</v>
      </c>
      <c r="C128" s="24" t="str">
        <f>VLOOKUP(B128,'[1]3035_60ace6af00f34'!$D:$E,2,0)</f>
        <v>男</v>
      </c>
      <c r="D128" s="44" t="s">
        <v>133</v>
      </c>
      <c r="E128" s="44" t="s">
        <v>51</v>
      </c>
      <c r="F128" s="44" t="s">
        <v>102</v>
      </c>
      <c r="G128" s="26">
        <v>52.9</v>
      </c>
      <c r="H128" s="27">
        <f t="shared" si="10"/>
        <v>31.74</v>
      </c>
      <c r="I128" s="62">
        <v>77.97</v>
      </c>
      <c r="J128" s="62">
        <f t="shared" si="11"/>
        <v>31.188000000000002</v>
      </c>
      <c r="K128" s="62">
        <f t="shared" si="12"/>
        <v>62.928</v>
      </c>
      <c r="L128" s="67" t="s">
        <v>32</v>
      </c>
      <c r="M128" s="97"/>
      <c r="N128" s="64"/>
    </row>
    <row r="129" spans="1:14" s="3" customFormat="1" ht="27" customHeight="1">
      <c r="A129" s="14">
        <v>126</v>
      </c>
      <c r="B129" s="105" t="s">
        <v>134</v>
      </c>
      <c r="C129" s="106" t="str">
        <f>"男"</f>
        <v>男</v>
      </c>
      <c r="D129" s="107" t="s">
        <v>133</v>
      </c>
      <c r="E129" s="107" t="s">
        <v>51</v>
      </c>
      <c r="F129" s="107" t="s">
        <v>102</v>
      </c>
      <c r="G129" s="108">
        <v>52</v>
      </c>
      <c r="H129" s="31">
        <f t="shared" si="10"/>
        <v>31.2</v>
      </c>
      <c r="I129" s="126">
        <v>78.73</v>
      </c>
      <c r="J129" s="56">
        <f t="shared" si="11"/>
        <v>31.492000000000004</v>
      </c>
      <c r="K129" s="56">
        <f t="shared" si="12"/>
        <v>62.69200000000001</v>
      </c>
      <c r="L129" s="57" t="s">
        <v>33</v>
      </c>
      <c r="M129" s="57"/>
      <c r="N129" s="58"/>
    </row>
    <row r="130" spans="1:14" ht="27" customHeight="1">
      <c r="A130" s="20">
        <v>127</v>
      </c>
      <c r="B130" s="20" t="str">
        <f>"舒子敬"</f>
        <v>舒子敬</v>
      </c>
      <c r="C130" s="20" t="str">
        <f>VLOOKUP(B130,'[1]3035_60ace6af00f34'!$D:$E,2,0)</f>
        <v>女</v>
      </c>
      <c r="D130" s="81" t="s">
        <v>135</v>
      </c>
      <c r="E130" s="81" t="s">
        <v>51</v>
      </c>
      <c r="F130" s="81" t="s">
        <v>95</v>
      </c>
      <c r="G130" s="35">
        <v>58.95</v>
      </c>
      <c r="H130" s="36">
        <f t="shared" si="10"/>
        <v>35.37</v>
      </c>
      <c r="I130" s="67">
        <v>75.67</v>
      </c>
      <c r="J130" s="66">
        <f t="shared" si="11"/>
        <v>30.268</v>
      </c>
      <c r="K130" s="66">
        <f t="shared" si="12"/>
        <v>65.638</v>
      </c>
      <c r="L130" s="67" t="s">
        <v>21</v>
      </c>
      <c r="M130" s="67" t="s">
        <v>22</v>
      </c>
      <c r="N130" s="78"/>
    </row>
    <row r="131" spans="1:14" ht="27" customHeight="1">
      <c r="A131" s="24">
        <v>128</v>
      </c>
      <c r="B131" s="24" t="str">
        <f>"沈小燕"</f>
        <v>沈小燕</v>
      </c>
      <c r="C131" s="24" t="str">
        <f>VLOOKUP(B131,'[1]3035_60ace6af00f34'!$D:$E,2,0)</f>
        <v>女</v>
      </c>
      <c r="D131" s="44" t="s">
        <v>135</v>
      </c>
      <c r="E131" s="44" t="s">
        <v>51</v>
      </c>
      <c r="F131" s="44" t="s">
        <v>95</v>
      </c>
      <c r="G131" s="26">
        <v>54</v>
      </c>
      <c r="H131" s="27">
        <f t="shared" si="10"/>
        <v>32.4</v>
      </c>
      <c r="I131" s="63" t="s">
        <v>136</v>
      </c>
      <c r="J131" s="62">
        <f t="shared" si="11"/>
        <v>31.200000000000003</v>
      </c>
      <c r="K131" s="62">
        <f t="shared" si="12"/>
        <v>63.6</v>
      </c>
      <c r="L131" s="63" t="s">
        <v>43</v>
      </c>
      <c r="M131" s="63"/>
      <c r="N131" s="64"/>
    </row>
    <row r="132" spans="1:14" ht="27" customHeight="1">
      <c r="A132" s="14">
        <v>129</v>
      </c>
      <c r="B132" s="14" t="str">
        <f>"孙细军"</f>
        <v>孙细军</v>
      </c>
      <c r="C132" s="14" t="str">
        <f>VLOOKUP(B132,'[1]3035_60ace6af00f34'!$D:$E,2,0)</f>
        <v>男</v>
      </c>
      <c r="D132" s="47" t="s">
        <v>135</v>
      </c>
      <c r="E132" s="47" t="s">
        <v>51</v>
      </c>
      <c r="F132" s="47" t="s">
        <v>95</v>
      </c>
      <c r="G132" s="30">
        <v>54.1</v>
      </c>
      <c r="H132" s="31">
        <f t="shared" si="10"/>
        <v>32.46</v>
      </c>
      <c r="I132" s="57">
        <v>67.93</v>
      </c>
      <c r="J132" s="56">
        <f t="shared" si="11"/>
        <v>27.172000000000004</v>
      </c>
      <c r="K132" s="56">
        <f t="shared" si="12"/>
        <v>59.632000000000005</v>
      </c>
      <c r="L132" s="57" t="s">
        <v>28</v>
      </c>
      <c r="M132" s="57"/>
      <c r="N132" s="65"/>
    </row>
    <row r="133" spans="1:14" ht="27" customHeight="1">
      <c r="A133" s="20">
        <v>130</v>
      </c>
      <c r="B133" s="21" t="str">
        <f>"黄贵华"</f>
        <v>黄贵华</v>
      </c>
      <c r="C133" s="21" t="str">
        <f>VLOOKUP(B133,'[1]3035_60ace6af00f34'!$D:$E,2,0)</f>
        <v>男</v>
      </c>
      <c r="D133" s="43" t="s">
        <v>137</v>
      </c>
      <c r="E133" s="43" t="s">
        <v>51</v>
      </c>
      <c r="F133" s="43" t="s">
        <v>95</v>
      </c>
      <c r="G133" s="22">
        <v>60.25</v>
      </c>
      <c r="H133" s="23">
        <f t="shared" si="10"/>
        <v>36.15</v>
      </c>
      <c r="I133" s="60">
        <v>79.43</v>
      </c>
      <c r="J133" s="59">
        <f t="shared" si="11"/>
        <v>31.772000000000006</v>
      </c>
      <c r="K133" s="59">
        <f t="shared" si="12"/>
        <v>67.922</v>
      </c>
      <c r="L133" s="60" t="s">
        <v>21</v>
      </c>
      <c r="M133" s="60" t="s">
        <v>22</v>
      </c>
      <c r="N133" s="61"/>
    </row>
    <row r="134" spans="1:14" ht="27" customHeight="1">
      <c r="A134" s="24">
        <v>131</v>
      </c>
      <c r="B134" s="24" t="str">
        <f>"张蓉飞"</f>
        <v>张蓉飞</v>
      </c>
      <c r="C134" s="24" t="str">
        <f>VLOOKUP(B134,'[1]3035_60ace6af00f34'!$D:$E,2,0)</f>
        <v>女</v>
      </c>
      <c r="D134" s="44" t="s">
        <v>137</v>
      </c>
      <c r="E134" s="44" t="s">
        <v>51</v>
      </c>
      <c r="F134" s="44" t="s">
        <v>95</v>
      </c>
      <c r="G134" s="26">
        <v>60.9</v>
      </c>
      <c r="H134" s="27">
        <f t="shared" si="10"/>
        <v>36.54</v>
      </c>
      <c r="I134" s="63">
        <v>71.47</v>
      </c>
      <c r="J134" s="62">
        <f t="shared" si="11"/>
        <v>28.588</v>
      </c>
      <c r="K134" s="62">
        <f t="shared" si="12"/>
        <v>65.128</v>
      </c>
      <c r="L134" s="63" t="s">
        <v>43</v>
      </c>
      <c r="M134" s="63"/>
      <c r="N134" s="64"/>
    </row>
    <row r="135" spans="1:14" ht="27" customHeight="1">
      <c r="A135" s="24">
        <v>132</v>
      </c>
      <c r="B135" s="24" t="str">
        <f>"黄天德"</f>
        <v>黄天德</v>
      </c>
      <c r="C135" s="24" t="str">
        <f>VLOOKUP(B135,'[1]3035_60ace6af00f34'!$D:$E,2,0)</f>
        <v>男</v>
      </c>
      <c r="D135" s="44" t="s">
        <v>137</v>
      </c>
      <c r="E135" s="44" t="s">
        <v>51</v>
      </c>
      <c r="F135" s="44" t="s">
        <v>95</v>
      </c>
      <c r="G135" s="26">
        <v>55.5</v>
      </c>
      <c r="H135" s="27">
        <f t="shared" si="10"/>
        <v>33.3</v>
      </c>
      <c r="I135" s="63">
        <v>75.97</v>
      </c>
      <c r="J135" s="62">
        <f t="shared" si="11"/>
        <v>30.388</v>
      </c>
      <c r="K135" s="62">
        <f t="shared" si="12"/>
        <v>63.688</v>
      </c>
      <c r="L135" s="60" t="s">
        <v>28</v>
      </c>
      <c r="M135" s="60"/>
      <c r="N135" s="64"/>
    </row>
    <row r="136" spans="1:14" ht="27" customHeight="1">
      <c r="A136" s="14">
        <v>133</v>
      </c>
      <c r="B136" s="14" t="str">
        <f>"张春艳"</f>
        <v>张春艳</v>
      </c>
      <c r="C136" s="14" t="str">
        <f>VLOOKUP(B136,'[1]3035_60ace6af00f34'!$D:$E,2,0)</f>
        <v>女</v>
      </c>
      <c r="D136" s="47" t="s">
        <v>137</v>
      </c>
      <c r="E136" s="47" t="s">
        <v>51</v>
      </c>
      <c r="F136" s="47" t="s">
        <v>95</v>
      </c>
      <c r="G136" s="30">
        <v>55.5</v>
      </c>
      <c r="H136" s="31">
        <f t="shared" si="10"/>
        <v>33.3</v>
      </c>
      <c r="I136" s="57">
        <v>65.17</v>
      </c>
      <c r="J136" s="56">
        <f t="shared" si="11"/>
        <v>26.068</v>
      </c>
      <c r="K136" s="56">
        <f t="shared" si="12"/>
        <v>59.367999999999995</v>
      </c>
      <c r="L136" s="57" t="s">
        <v>30</v>
      </c>
      <c r="M136" s="57"/>
      <c r="N136" s="65"/>
    </row>
    <row r="137" spans="1:14" ht="27" customHeight="1">
      <c r="A137" s="20">
        <v>134</v>
      </c>
      <c r="B137" s="21" t="str">
        <f>"林训"</f>
        <v>林训</v>
      </c>
      <c r="C137" s="21" t="str">
        <f>VLOOKUP(B137,'[1]3035_60ace6af00f34'!$D:$E,2,0)</f>
        <v>男</v>
      </c>
      <c r="D137" s="43" t="s">
        <v>138</v>
      </c>
      <c r="E137" s="43" t="s">
        <v>51</v>
      </c>
      <c r="F137" s="43" t="s">
        <v>139</v>
      </c>
      <c r="G137" s="22">
        <v>69</v>
      </c>
      <c r="H137" s="23">
        <f t="shared" si="10"/>
        <v>41.4</v>
      </c>
      <c r="I137" s="59">
        <v>88.97</v>
      </c>
      <c r="J137" s="59">
        <f t="shared" si="11"/>
        <v>35.588</v>
      </c>
      <c r="K137" s="59">
        <f t="shared" si="12"/>
        <v>76.988</v>
      </c>
      <c r="L137" s="83">
        <v>1</v>
      </c>
      <c r="M137" s="83" t="s">
        <v>22</v>
      </c>
      <c r="N137" s="61"/>
    </row>
    <row r="138" spans="1:14" ht="27" customHeight="1">
      <c r="A138" s="24">
        <v>135</v>
      </c>
      <c r="B138" s="24" t="str">
        <f>"杨华珍"</f>
        <v>杨华珍</v>
      </c>
      <c r="C138" s="24" t="str">
        <f>VLOOKUP(B138,'[1]3035_60ace6af00f34'!$D:$E,2,0)</f>
        <v>女</v>
      </c>
      <c r="D138" s="44" t="s">
        <v>138</v>
      </c>
      <c r="E138" s="44" t="s">
        <v>51</v>
      </c>
      <c r="F138" s="44" t="s">
        <v>139</v>
      </c>
      <c r="G138" s="26">
        <v>70.4</v>
      </c>
      <c r="H138" s="27">
        <f t="shared" si="10"/>
        <v>42.24</v>
      </c>
      <c r="I138" s="62">
        <v>85</v>
      </c>
      <c r="J138" s="62">
        <f t="shared" si="11"/>
        <v>34</v>
      </c>
      <c r="K138" s="59">
        <f t="shared" si="12"/>
        <v>76.24000000000001</v>
      </c>
      <c r="L138" s="53">
        <v>2</v>
      </c>
      <c r="M138" s="83" t="s">
        <v>22</v>
      </c>
      <c r="N138" s="64"/>
    </row>
    <row r="139" spans="1:14" ht="27" customHeight="1">
      <c r="A139" s="24">
        <v>136</v>
      </c>
      <c r="B139" s="24" t="str">
        <f>"张月芳"</f>
        <v>张月芳</v>
      </c>
      <c r="C139" s="24" t="str">
        <f>VLOOKUP(B139,'[1]3035_60ace6af00f34'!$D:$E,2,0)</f>
        <v>女</v>
      </c>
      <c r="D139" s="44" t="s">
        <v>138</v>
      </c>
      <c r="E139" s="44" t="s">
        <v>51</v>
      </c>
      <c r="F139" s="44" t="s">
        <v>139</v>
      </c>
      <c r="G139" s="26">
        <v>66.3</v>
      </c>
      <c r="H139" s="27">
        <f t="shared" si="10"/>
        <v>39.779999999999994</v>
      </c>
      <c r="I139" s="62">
        <v>90.87</v>
      </c>
      <c r="J139" s="62">
        <f t="shared" si="11"/>
        <v>36.348000000000006</v>
      </c>
      <c r="K139" s="66">
        <f t="shared" si="12"/>
        <v>76.128</v>
      </c>
      <c r="L139" s="53">
        <v>3</v>
      </c>
      <c r="M139" s="83" t="s">
        <v>22</v>
      </c>
      <c r="N139" s="64"/>
    </row>
    <row r="140" spans="1:14" ht="27" customHeight="1">
      <c r="A140" s="24">
        <v>137</v>
      </c>
      <c r="B140" s="24" t="str">
        <f>"肖宇航"</f>
        <v>肖宇航</v>
      </c>
      <c r="C140" s="24" t="str">
        <f>VLOOKUP(B140,'[1]3035_60ace6af00f34'!$D:$E,2,0)</f>
        <v>女</v>
      </c>
      <c r="D140" s="44" t="s">
        <v>138</v>
      </c>
      <c r="E140" s="44" t="s">
        <v>51</v>
      </c>
      <c r="F140" s="44" t="s">
        <v>139</v>
      </c>
      <c r="G140" s="26">
        <v>63.4</v>
      </c>
      <c r="H140" s="27">
        <f t="shared" si="10"/>
        <v>38.04</v>
      </c>
      <c r="I140" s="69">
        <v>89.9</v>
      </c>
      <c r="J140" s="62">
        <f t="shared" si="11"/>
        <v>35.96</v>
      </c>
      <c r="K140" s="59">
        <f t="shared" si="12"/>
        <v>74</v>
      </c>
      <c r="L140" s="98">
        <v>4</v>
      </c>
      <c r="M140" s="83" t="s">
        <v>22</v>
      </c>
      <c r="N140" s="141"/>
    </row>
    <row r="141" spans="1:14" ht="27" customHeight="1">
      <c r="A141" s="24">
        <v>138</v>
      </c>
      <c r="B141" s="24" t="str">
        <f>"陈进"</f>
        <v>陈进</v>
      </c>
      <c r="C141" s="24" t="str">
        <f>VLOOKUP(B141,'[1]3035_60ace6af00f34'!$D:$E,2,0)</f>
        <v>女</v>
      </c>
      <c r="D141" s="44" t="s">
        <v>138</v>
      </c>
      <c r="E141" s="44" t="s">
        <v>51</v>
      </c>
      <c r="F141" s="44" t="s">
        <v>139</v>
      </c>
      <c r="G141" s="26">
        <v>63.1</v>
      </c>
      <c r="H141" s="27">
        <f t="shared" si="10"/>
        <v>37.86</v>
      </c>
      <c r="I141" s="62">
        <v>89.47</v>
      </c>
      <c r="J141" s="62">
        <f t="shared" si="11"/>
        <v>35.788000000000004</v>
      </c>
      <c r="K141" s="59">
        <f t="shared" si="12"/>
        <v>73.648</v>
      </c>
      <c r="L141" s="53">
        <v>5</v>
      </c>
      <c r="M141" s="83" t="s">
        <v>22</v>
      </c>
      <c r="N141" s="64"/>
    </row>
    <row r="142" spans="1:14" s="1" customFormat="1" ht="27" customHeight="1">
      <c r="A142" s="24">
        <v>139</v>
      </c>
      <c r="B142" s="24" t="str">
        <f>"石玉花"</f>
        <v>石玉花</v>
      </c>
      <c r="C142" s="24" t="str">
        <f>VLOOKUP(B142,'[1]3035_60ace6af00f34'!$D:$E,2,0)</f>
        <v>女</v>
      </c>
      <c r="D142" s="44" t="s">
        <v>138</v>
      </c>
      <c r="E142" s="44" t="s">
        <v>51</v>
      </c>
      <c r="F142" s="44" t="s">
        <v>139</v>
      </c>
      <c r="G142" s="26">
        <v>64.9</v>
      </c>
      <c r="H142" s="27">
        <f t="shared" si="10"/>
        <v>38.940000000000005</v>
      </c>
      <c r="I142" s="62">
        <v>86.44</v>
      </c>
      <c r="J142" s="62">
        <f t="shared" si="11"/>
        <v>34.576</v>
      </c>
      <c r="K142" s="59">
        <f t="shared" si="12"/>
        <v>73.516</v>
      </c>
      <c r="L142" s="53">
        <v>6</v>
      </c>
      <c r="M142" s="83" t="s">
        <v>22</v>
      </c>
      <c r="N142" s="64"/>
    </row>
    <row r="143" spans="1:14" ht="27" customHeight="1">
      <c r="A143" s="24">
        <v>140</v>
      </c>
      <c r="B143" s="24" t="str">
        <f>"赵雅迪"</f>
        <v>赵雅迪</v>
      </c>
      <c r="C143" s="24" t="str">
        <f>VLOOKUP(B143,'[1]3035_60ace6af00f34'!$D:$E,2,0)</f>
        <v>女</v>
      </c>
      <c r="D143" s="44" t="s">
        <v>138</v>
      </c>
      <c r="E143" s="44" t="s">
        <v>51</v>
      </c>
      <c r="F143" s="44" t="s">
        <v>139</v>
      </c>
      <c r="G143" s="26">
        <v>64.8</v>
      </c>
      <c r="H143" s="27">
        <f t="shared" si="10"/>
        <v>38.879999999999995</v>
      </c>
      <c r="I143" s="62">
        <v>85.2</v>
      </c>
      <c r="J143" s="62">
        <f t="shared" si="11"/>
        <v>34.080000000000005</v>
      </c>
      <c r="K143" s="59">
        <f t="shared" si="12"/>
        <v>72.96000000000001</v>
      </c>
      <c r="L143" s="53">
        <v>7</v>
      </c>
      <c r="M143" s="83" t="s">
        <v>22</v>
      </c>
      <c r="N143" s="64"/>
    </row>
    <row r="144" spans="1:14" ht="27" customHeight="1">
      <c r="A144" s="24">
        <v>141</v>
      </c>
      <c r="B144" s="24" t="str">
        <f>"龙彩霞"</f>
        <v>龙彩霞</v>
      </c>
      <c r="C144" s="24" t="str">
        <f>VLOOKUP(B144,'[1]3035_60ace6af00f34'!$D:$E,2,0)</f>
        <v>女</v>
      </c>
      <c r="D144" s="44" t="s">
        <v>138</v>
      </c>
      <c r="E144" s="44" t="s">
        <v>51</v>
      </c>
      <c r="F144" s="44" t="s">
        <v>139</v>
      </c>
      <c r="G144" s="26">
        <v>62</v>
      </c>
      <c r="H144" s="27">
        <f t="shared" si="10"/>
        <v>37.199999999999996</v>
      </c>
      <c r="I144" s="62">
        <v>86.74</v>
      </c>
      <c r="J144" s="62">
        <f t="shared" si="11"/>
        <v>34.696</v>
      </c>
      <c r="K144" s="59">
        <f t="shared" si="12"/>
        <v>71.89599999999999</v>
      </c>
      <c r="L144" s="53">
        <v>8</v>
      </c>
      <c r="M144" s="83" t="s">
        <v>22</v>
      </c>
      <c r="N144" s="64"/>
    </row>
    <row r="145" spans="1:14" ht="27" customHeight="1">
      <c r="A145" s="24">
        <v>142</v>
      </c>
      <c r="B145" s="24" t="str">
        <f>"毛微"</f>
        <v>毛微</v>
      </c>
      <c r="C145" s="24" t="str">
        <f>VLOOKUP(B145,'[1]3035_60ace6af00f34'!$D:$E,2,0)</f>
        <v>女</v>
      </c>
      <c r="D145" s="44" t="s">
        <v>138</v>
      </c>
      <c r="E145" s="44" t="s">
        <v>51</v>
      </c>
      <c r="F145" s="44" t="s">
        <v>139</v>
      </c>
      <c r="G145" s="26">
        <v>57</v>
      </c>
      <c r="H145" s="27">
        <f t="shared" si="10"/>
        <v>34.199999999999996</v>
      </c>
      <c r="I145" s="62">
        <v>93.1</v>
      </c>
      <c r="J145" s="62">
        <f t="shared" si="11"/>
        <v>37.24</v>
      </c>
      <c r="K145" s="59">
        <f t="shared" si="12"/>
        <v>71.44</v>
      </c>
      <c r="L145" s="53">
        <v>9</v>
      </c>
      <c r="M145" s="83" t="s">
        <v>22</v>
      </c>
      <c r="N145" s="64"/>
    </row>
    <row r="146" spans="1:14" ht="27" customHeight="1">
      <c r="A146" s="24">
        <v>143</v>
      </c>
      <c r="B146" s="24" t="str">
        <f>"吴芳丽"</f>
        <v>吴芳丽</v>
      </c>
      <c r="C146" s="24" t="str">
        <f>VLOOKUP(B146,'[1]3035_60ace6af00f34'!$D:$E,2,0)</f>
        <v>女</v>
      </c>
      <c r="D146" s="44" t="s">
        <v>138</v>
      </c>
      <c r="E146" s="44" t="s">
        <v>51</v>
      </c>
      <c r="F146" s="44" t="s">
        <v>139</v>
      </c>
      <c r="G146" s="26">
        <v>62.35</v>
      </c>
      <c r="H146" s="27">
        <f t="shared" si="10"/>
        <v>37.41</v>
      </c>
      <c r="I146" s="62">
        <v>85</v>
      </c>
      <c r="J146" s="62">
        <f t="shared" si="11"/>
        <v>34</v>
      </c>
      <c r="K146" s="59">
        <f t="shared" si="12"/>
        <v>71.41</v>
      </c>
      <c r="L146" s="53">
        <v>10</v>
      </c>
      <c r="M146" s="83" t="s">
        <v>22</v>
      </c>
      <c r="N146" s="64"/>
    </row>
    <row r="147" spans="1:14" ht="27" customHeight="1">
      <c r="A147" s="24">
        <v>144</v>
      </c>
      <c r="B147" s="24" t="str">
        <f>"张运"</f>
        <v>张运</v>
      </c>
      <c r="C147" s="24" t="str">
        <f>VLOOKUP(B147,'[1]3035_60ace6af00f34'!$D:$E,2,0)</f>
        <v>女</v>
      </c>
      <c r="D147" s="44" t="s">
        <v>138</v>
      </c>
      <c r="E147" s="44" t="s">
        <v>51</v>
      </c>
      <c r="F147" s="44" t="s">
        <v>139</v>
      </c>
      <c r="G147" s="26">
        <v>61.6</v>
      </c>
      <c r="H147" s="27">
        <f t="shared" si="10"/>
        <v>36.96</v>
      </c>
      <c r="I147" s="62">
        <v>85.87</v>
      </c>
      <c r="J147" s="62">
        <f t="shared" si="11"/>
        <v>34.348000000000006</v>
      </c>
      <c r="K147" s="59">
        <f t="shared" si="12"/>
        <v>71.308</v>
      </c>
      <c r="L147" s="53">
        <v>11</v>
      </c>
      <c r="M147" s="53"/>
      <c r="N147" s="64"/>
    </row>
    <row r="148" spans="1:14" ht="27" customHeight="1">
      <c r="A148" s="24">
        <v>145</v>
      </c>
      <c r="B148" s="24" t="str">
        <f>"刘谕"</f>
        <v>刘谕</v>
      </c>
      <c r="C148" s="24" t="str">
        <f>VLOOKUP(B148,'[1]3035_60ace6af00f34'!$D:$E,2,0)</f>
        <v>女</v>
      </c>
      <c r="D148" s="44" t="s">
        <v>138</v>
      </c>
      <c r="E148" s="44" t="s">
        <v>51</v>
      </c>
      <c r="F148" s="44" t="s">
        <v>139</v>
      </c>
      <c r="G148" s="26">
        <v>59.6</v>
      </c>
      <c r="H148" s="27">
        <f t="shared" si="10"/>
        <v>35.76</v>
      </c>
      <c r="I148" s="62">
        <v>88</v>
      </c>
      <c r="J148" s="62">
        <f t="shared" si="11"/>
        <v>35.2</v>
      </c>
      <c r="K148" s="59">
        <f t="shared" si="12"/>
        <v>70.96000000000001</v>
      </c>
      <c r="L148" s="53">
        <v>12</v>
      </c>
      <c r="M148" s="53"/>
      <c r="N148" s="64"/>
    </row>
    <row r="149" spans="1:14" ht="27" customHeight="1">
      <c r="A149" s="24">
        <v>146</v>
      </c>
      <c r="B149" s="24" t="str">
        <f>"王清玉"</f>
        <v>王清玉</v>
      </c>
      <c r="C149" s="24" t="str">
        <f>VLOOKUP(B149,'[1]3035_60ace6af00f34'!$D:$E,2,0)</f>
        <v>女</v>
      </c>
      <c r="D149" s="44" t="s">
        <v>138</v>
      </c>
      <c r="E149" s="44" t="s">
        <v>51</v>
      </c>
      <c r="F149" s="44" t="s">
        <v>139</v>
      </c>
      <c r="G149" s="26">
        <v>59.6</v>
      </c>
      <c r="H149" s="27">
        <f t="shared" si="10"/>
        <v>35.76</v>
      </c>
      <c r="I149" s="62">
        <v>87.44</v>
      </c>
      <c r="J149" s="62">
        <f t="shared" si="11"/>
        <v>34.976</v>
      </c>
      <c r="K149" s="59">
        <f t="shared" si="12"/>
        <v>70.73599999999999</v>
      </c>
      <c r="L149" s="53">
        <v>13</v>
      </c>
      <c r="M149" s="53"/>
      <c r="N149" s="64"/>
    </row>
    <row r="150" spans="1:14" ht="27" customHeight="1">
      <c r="A150" s="24">
        <v>147</v>
      </c>
      <c r="B150" s="24" t="str">
        <f>"杨霞"</f>
        <v>杨霞</v>
      </c>
      <c r="C150" s="24" t="str">
        <f>VLOOKUP(B150,'[1]3035_60ace6af00f34'!$D:$E,2,0)</f>
        <v>女</v>
      </c>
      <c r="D150" s="44" t="s">
        <v>138</v>
      </c>
      <c r="E150" s="44" t="s">
        <v>51</v>
      </c>
      <c r="F150" s="44" t="s">
        <v>139</v>
      </c>
      <c r="G150" s="26">
        <v>57.8</v>
      </c>
      <c r="H150" s="27">
        <f t="shared" si="10"/>
        <v>34.68</v>
      </c>
      <c r="I150" s="62">
        <v>90.07</v>
      </c>
      <c r="J150" s="62">
        <f t="shared" si="11"/>
        <v>36.028</v>
      </c>
      <c r="K150" s="59">
        <f t="shared" si="12"/>
        <v>70.708</v>
      </c>
      <c r="L150" s="53">
        <v>14</v>
      </c>
      <c r="M150" s="53"/>
      <c r="N150" s="64"/>
    </row>
    <row r="151" spans="1:14" ht="27" customHeight="1">
      <c r="A151" s="24">
        <v>148</v>
      </c>
      <c r="B151" s="24" t="str">
        <f>"周敏"</f>
        <v>周敏</v>
      </c>
      <c r="C151" s="24" t="str">
        <f>VLOOKUP(B151,'[1]3035_60ace6af00f34'!$D:$E,2,0)</f>
        <v>女</v>
      </c>
      <c r="D151" s="44" t="s">
        <v>138</v>
      </c>
      <c r="E151" s="44" t="s">
        <v>51</v>
      </c>
      <c r="F151" s="44" t="s">
        <v>139</v>
      </c>
      <c r="G151" s="26">
        <v>60.7</v>
      </c>
      <c r="H151" s="27">
        <f t="shared" si="10"/>
        <v>36.42</v>
      </c>
      <c r="I151" s="62">
        <v>84.84</v>
      </c>
      <c r="J151" s="62">
        <f t="shared" si="11"/>
        <v>33.936</v>
      </c>
      <c r="K151" s="59">
        <f t="shared" si="12"/>
        <v>70.356</v>
      </c>
      <c r="L151" s="53">
        <v>15</v>
      </c>
      <c r="M151" s="53"/>
      <c r="N151" s="64"/>
    </row>
    <row r="152" spans="1:14" ht="27" customHeight="1">
      <c r="A152" s="24">
        <v>149</v>
      </c>
      <c r="B152" s="24" t="str">
        <f>"蒋艳玲"</f>
        <v>蒋艳玲</v>
      </c>
      <c r="C152" s="24" t="str">
        <f>VLOOKUP(B152,'[1]3035_60ace6af00f34'!$D:$E,2,0)</f>
        <v>女</v>
      </c>
      <c r="D152" s="44" t="s">
        <v>138</v>
      </c>
      <c r="E152" s="44" t="s">
        <v>51</v>
      </c>
      <c r="F152" s="44" t="s">
        <v>139</v>
      </c>
      <c r="G152" s="26">
        <v>61</v>
      </c>
      <c r="H152" s="27">
        <f t="shared" si="10"/>
        <v>36.6</v>
      </c>
      <c r="I152" s="62">
        <v>84.07</v>
      </c>
      <c r="J152" s="62">
        <f t="shared" si="11"/>
        <v>33.628</v>
      </c>
      <c r="K152" s="59">
        <f t="shared" si="12"/>
        <v>70.22800000000001</v>
      </c>
      <c r="L152" s="53">
        <v>16</v>
      </c>
      <c r="M152" s="53"/>
      <c r="N152" s="64"/>
    </row>
    <row r="153" spans="1:14" ht="27" customHeight="1">
      <c r="A153" s="24">
        <v>150</v>
      </c>
      <c r="B153" s="24" t="str">
        <f>"龙治金"</f>
        <v>龙治金</v>
      </c>
      <c r="C153" s="24" t="str">
        <f>VLOOKUP(B153,'[1]3035_60ace6af00f34'!$D:$E,2,0)</f>
        <v>女</v>
      </c>
      <c r="D153" s="44" t="s">
        <v>138</v>
      </c>
      <c r="E153" s="44" t="s">
        <v>51</v>
      </c>
      <c r="F153" s="44" t="s">
        <v>139</v>
      </c>
      <c r="G153" s="26">
        <v>58.4</v>
      </c>
      <c r="H153" s="27">
        <f t="shared" si="10"/>
        <v>35.04</v>
      </c>
      <c r="I153" s="62">
        <v>87.2</v>
      </c>
      <c r="J153" s="62">
        <f t="shared" si="11"/>
        <v>34.88</v>
      </c>
      <c r="K153" s="59">
        <f t="shared" si="12"/>
        <v>69.92</v>
      </c>
      <c r="L153" s="53">
        <v>17</v>
      </c>
      <c r="M153" s="53"/>
      <c r="N153" s="64"/>
    </row>
    <row r="154" spans="1:14" ht="27" customHeight="1">
      <c r="A154" s="24">
        <v>151</v>
      </c>
      <c r="B154" s="24" t="str">
        <f>"曾维"</f>
        <v>曾维</v>
      </c>
      <c r="C154" s="24" t="str">
        <f>VLOOKUP(B154,'[1]3035_60ace6af00f34'!$D:$E,2,0)</f>
        <v>女</v>
      </c>
      <c r="D154" s="44" t="s">
        <v>138</v>
      </c>
      <c r="E154" s="44" t="s">
        <v>51</v>
      </c>
      <c r="F154" s="44" t="s">
        <v>139</v>
      </c>
      <c r="G154" s="26">
        <v>56.9</v>
      </c>
      <c r="H154" s="27">
        <f t="shared" si="10"/>
        <v>34.14</v>
      </c>
      <c r="I154" s="62">
        <v>89.37</v>
      </c>
      <c r="J154" s="62">
        <f t="shared" si="11"/>
        <v>35.748000000000005</v>
      </c>
      <c r="K154" s="59">
        <f t="shared" si="12"/>
        <v>69.888</v>
      </c>
      <c r="L154" s="53">
        <v>18</v>
      </c>
      <c r="M154" s="53"/>
      <c r="N154" s="64"/>
    </row>
    <row r="155" spans="1:14" ht="27" customHeight="1">
      <c r="A155" s="24">
        <v>152</v>
      </c>
      <c r="B155" s="24" t="str">
        <f>"龙丽"</f>
        <v>龙丽</v>
      </c>
      <c r="C155" s="24" t="str">
        <f>VLOOKUP(B155,'[1]3035_60ace6af00f34'!$D:$E,2,0)</f>
        <v>女</v>
      </c>
      <c r="D155" s="44" t="s">
        <v>138</v>
      </c>
      <c r="E155" s="44" t="s">
        <v>51</v>
      </c>
      <c r="F155" s="44" t="s">
        <v>139</v>
      </c>
      <c r="G155" s="26">
        <v>57</v>
      </c>
      <c r="H155" s="27">
        <f t="shared" si="10"/>
        <v>34.199999999999996</v>
      </c>
      <c r="I155" s="62">
        <v>88.74</v>
      </c>
      <c r="J155" s="62">
        <f t="shared" si="11"/>
        <v>35.496</v>
      </c>
      <c r="K155" s="59">
        <f t="shared" si="12"/>
        <v>69.696</v>
      </c>
      <c r="L155" s="53">
        <v>19</v>
      </c>
      <c r="M155" s="53"/>
      <c r="N155" s="64"/>
    </row>
    <row r="156" spans="1:14" ht="27" customHeight="1">
      <c r="A156" s="24">
        <v>153</v>
      </c>
      <c r="B156" s="24" t="str">
        <f>"姚本静"</f>
        <v>姚本静</v>
      </c>
      <c r="C156" s="24" t="str">
        <f>VLOOKUP(B156,'[1]3035_60ace6af00f34'!$D:$E,2,0)</f>
        <v>男</v>
      </c>
      <c r="D156" s="44" t="s">
        <v>138</v>
      </c>
      <c r="E156" s="44" t="s">
        <v>51</v>
      </c>
      <c r="F156" s="44" t="s">
        <v>139</v>
      </c>
      <c r="G156" s="26">
        <v>58</v>
      </c>
      <c r="H156" s="27">
        <f t="shared" si="10"/>
        <v>34.8</v>
      </c>
      <c r="I156" s="62">
        <v>87.2</v>
      </c>
      <c r="J156" s="62">
        <f t="shared" si="11"/>
        <v>34.88</v>
      </c>
      <c r="K156" s="66">
        <f t="shared" si="12"/>
        <v>69.68</v>
      </c>
      <c r="L156" s="53">
        <v>20</v>
      </c>
      <c r="M156" s="53"/>
      <c r="N156" s="64"/>
    </row>
    <row r="157" spans="1:14" ht="27" customHeight="1">
      <c r="A157" s="24">
        <v>154</v>
      </c>
      <c r="B157" s="24" t="str">
        <f>"姜忠飞"</f>
        <v>姜忠飞</v>
      </c>
      <c r="C157" s="24" t="str">
        <f>VLOOKUP(B157,'[1]3035_60ace6af00f34'!$D:$E,2,0)</f>
        <v>男</v>
      </c>
      <c r="D157" s="44" t="s">
        <v>138</v>
      </c>
      <c r="E157" s="44" t="s">
        <v>51</v>
      </c>
      <c r="F157" s="44" t="s">
        <v>139</v>
      </c>
      <c r="G157" s="26">
        <v>59.1</v>
      </c>
      <c r="H157" s="27">
        <f t="shared" si="10"/>
        <v>35.46</v>
      </c>
      <c r="I157" s="62">
        <v>85.07</v>
      </c>
      <c r="J157" s="62">
        <f t="shared" si="11"/>
        <v>34.028</v>
      </c>
      <c r="K157" s="59">
        <f t="shared" si="12"/>
        <v>69.488</v>
      </c>
      <c r="L157" s="53">
        <v>21</v>
      </c>
      <c r="M157" s="53"/>
      <c r="N157" s="64"/>
    </row>
    <row r="158" spans="1:14" ht="27" customHeight="1">
      <c r="A158" s="24">
        <v>155</v>
      </c>
      <c r="B158" s="24" t="str">
        <f>"冷珊珊"</f>
        <v>冷珊珊</v>
      </c>
      <c r="C158" s="24" t="str">
        <f>VLOOKUP(B158,'[1]3035_60ace6af00f34'!$D:$E,2,0)</f>
        <v>女</v>
      </c>
      <c r="D158" s="44" t="s">
        <v>138</v>
      </c>
      <c r="E158" s="44" t="s">
        <v>51</v>
      </c>
      <c r="F158" s="44" t="s">
        <v>139</v>
      </c>
      <c r="G158" s="26">
        <v>58.6</v>
      </c>
      <c r="H158" s="27">
        <f t="shared" si="10"/>
        <v>35.16</v>
      </c>
      <c r="I158" s="62">
        <v>85.27</v>
      </c>
      <c r="J158" s="62">
        <f t="shared" si="11"/>
        <v>34.108</v>
      </c>
      <c r="K158" s="59">
        <f t="shared" si="12"/>
        <v>69.268</v>
      </c>
      <c r="L158" s="53">
        <v>22</v>
      </c>
      <c r="M158" s="53"/>
      <c r="N158" s="64"/>
    </row>
    <row r="159" spans="1:14" ht="27" customHeight="1">
      <c r="A159" s="24">
        <v>156</v>
      </c>
      <c r="B159" s="24" t="str">
        <f>"杨艳飞"</f>
        <v>杨艳飞</v>
      </c>
      <c r="C159" s="24" t="str">
        <f>VLOOKUP(B159,'[1]3035_60ace6af00f34'!$D:$E,2,0)</f>
        <v>女</v>
      </c>
      <c r="D159" s="44" t="s">
        <v>138</v>
      </c>
      <c r="E159" s="44" t="s">
        <v>51</v>
      </c>
      <c r="F159" s="44" t="s">
        <v>139</v>
      </c>
      <c r="G159" s="26">
        <v>56.8</v>
      </c>
      <c r="H159" s="27">
        <f t="shared" si="10"/>
        <v>34.08</v>
      </c>
      <c r="I159" s="62">
        <v>87.07</v>
      </c>
      <c r="J159" s="62">
        <f t="shared" si="11"/>
        <v>34.827999999999996</v>
      </c>
      <c r="K159" s="59">
        <f t="shared" si="12"/>
        <v>68.90799999999999</v>
      </c>
      <c r="L159" s="53">
        <v>23</v>
      </c>
      <c r="M159" s="53"/>
      <c r="N159" s="64"/>
    </row>
    <row r="160" spans="1:14" ht="27" customHeight="1">
      <c r="A160" s="24">
        <v>157</v>
      </c>
      <c r="B160" s="24" t="str">
        <f>"陈阳"</f>
        <v>陈阳</v>
      </c>
      <c r="C160" s="24" t="str">
        <f>VLOOKUP(B160,'[1]3035_60ace6af00f34'!$D:$E,2,0)</f>
        <v>女</v>
      </c>
      <c r="D160" s="44" t="s">
        <v>138</v>
      </c>
      <c r="E160" s="44" t="s">
        <v>51</v>
      </c>
      <c r="F160" s="44" t="s">
        <v>139</v>
      </c>
      <c r="G160" s="26">
        <v>57.6</v>
      </c>
      <c r="H160" s="27">
        <f t="shared" si="10"/>
        <v>34.56</v>
      </c>
      <c r="I160" s="62">
        <v>85.2</v>
      </c>
      <c r="J160" s="62">
        <f t="shared" si="11"/>
        <v>34.080000000000005</v>
      </c>
      <c r="K160" s="66">
        <f t="shared" si="12"/>
        <v>68.64000000000001</v>
      </c>
      <c r="L160" s="53">
        <v>24</v>
      </c>
      <c r="M160" s="53"/>
      <c r="N160" s="64"/>
    </row>
    <row r="161" spans="1:14" ht="27" customHeight="1">
      <c r="A161" s="24">
        <v>158</v>
      </c>
      <c r="B161" s="24" t="str">
        <f>"罗丹丹"</f>
        <v>罗丹丹</v>
      </c>
      <c r="C161" s="24" t="str">
        <f>VLOOKUP(B161,'[1]3035_60ace6af00f34'!$D:$E,2,0)</f>
        <v>女</v>
      </c>
      <c r="D161" s="44" t="s">
        <v>138</v>
      </c>
      <c r="E161" s="44" t="s">
        <v>51</v>
      </c>
      <c r="F161" s="44" t="s">
        <v>139</v>
      </c>
      <c r="G161" s="26">
        <v>58</v>
      </c>
      <c r="H161" s="27">
        <f t="shared" si="10"/>
        <v>34.8</v>
      </c>
      <c r="I161" s="62">
        <v>84.07</v>
      </c>
      <c r="J161" s="62">
        <f t="shared" si="11"/>
        <v>33.628</v>
      </c>
      <c r="K161" s="59">
        <f t="shared" si="12"/>
        <v>68.428</v>
      </c>
      <c r="L161" s="53">
        <v>25</v>
      </c>
      <c r="M161" s="53"/>
      <c r="N161" s="64"/>
    </row>
    <row r="162" spans="1:14" ht="27" customHeight="1">
      <c r="A162" s="24">
        <v>159</v>
      </c>
      <c r="B162" s="24" t="str">
        <f>"黄娜"</f>
        <v>黄娜</v>
      </c>
      <c r="C162" s="24" t="str">
        <f>VLOOKUP(B162,'[1]3035_60ace6af00f34'!$D:$E,2,0)</f>
        <v>女</v>
      </c>
      <c r="D162" s="44" t="s">
        <v>138</v>
      </c>
      <c r="E162" s="44" t="s">
        <v>51</v>
      </c>
      <c r="F162" s="44" t="s">
        <v>139</v>
      </c>
      <c r="G162" s="26">
        <v>56.5</v>
      </c>
      <c r="H162" s="27">
        <f t="shared" si="10"/>
        <v>33.9</v>
      </c>
      <c r="I162" s="62">
        <v>85.87</v>
      </c>
      <c r="J162" s="62">
        <f t="shared" si="11"/>
        <v>34.348000000000006</v>
      </c>
      <c r="K162" s="59">
        <f t="shared" si="12"/>
        <v>68.248</v>
      </c>
      <c r="L162" s="53">
        <v>26</v>
      </c>
      <c r="M162" s="53"/>
      <c r="N162" s="64"/>
    </row>
    <row r="163" spans="1:14" ht="27" customHeight="1">
      <c r="A163" s="24">
        <v>160</v>
      </c>
      <c r="B163" s="38" t="str">
        <f>"张念念"</f>
        <v>张念念</v>
      </c>
      <c r="C163" s="45" t="str">
        <f>"女"</f>
        <v>女</v>
      </c>
      <c r="D163" s="38" t="s">
        <v>138</v>
      </c>
      <c r="E163" s="38" t="s">
        <v>51</v>
      </c>
      <c r="F163" s="38" t="s">
        <v>139</v>
      </c>
      <c r="G163" s="46">
        <v>55.95</v>
      </c>
      <c r="H163" s="27">
        <f t="shared" si="10"/>
        <v>33.57</v>
      </c>
      <c r="I163" s="73">
        <v>86.27</v>
      </c>
      <c r="J163" s="62">
        <f t="shared" si="11"/>
        <v>34.508</v>
      </c>
      <c r="K163" s="59">
        <f t="shared" si="12"/>
        <v>68.078</v>
      </c>
      <c r="L163" s="142">
        <v>27</v>
      </c>
      <c r="M163" s="142"/>
      <c r="N163" s="70"/>
    </row>
    <row r="164" spans="1:14" ht="27" customHeight="1">
      <c r="A164" s="24">
        <v>161</v>
      </c>
      <c r="B164" s="24" t="str">
        <f>"徐敏"</f>
        <v>徐敏</v>
      </c>
      <c r="C164" s="24" t="str">
        <f>VLOOKUP(B164,'[1]3035_60ace6af00f34'!$D:$E,2,0)</f>
        <v>女</v>
      </c>
      <c r="D164" s="44" t="s">
        <v>138</v>
      </c>
      <c r="E164" s="44" t="s">
        <v>51</v>
      </c>
      <c r="F164" s="44" t="s">
        <v>139</v>
      </c>
      <c r="G164" s="26">
        <v>58.6</v>
      </c>
      <c r="H164" s="27">
        <f t="shared" si="10"/>
        <v>35.16</v>
      </c>
      <c r="I164" s="62">
        <v>81.34</v>
      </c>
      <c r="J164" s="62">
        <f t="shared" si="11"/>
        <v>32.536</v>
      </c>
      <c r="K164" s="59">
        <f t="shared" si="12"/>
        <v>67.696</v>
      </c>
      <c r="L164" s="53">
        <v>28</v>
      </c>
      <c r="M164" s="53"/>
      <c r="N164" s="64"/>
    </row>
    <row r="165" spans="1:14" ht="27" customHeight="1">
      <c r="A165" s="24">
        <v>162</v>
      </c>
      <c r="B165" s="24" t="str">
        <f>"吴小芳"</f>
        <v>吴小芳</v>
      </c>
      <c r="C165" s="24" t="str">
        <f>VLOOKUP(B165,'[1]3035_60ace6af00f34'!$D:$E,2,0)</f>
        <v>女</v>
      </c>
      <c r="D165" s="44" t="s">
        <v>138</v>
      </c>
      <c r="E165" s="44" t="s">
        <v>51</v>
      </c>
      <c r="F165" s="44" t="s">
        <v>139</v>
      </c>
      <c r="G165" s="26">
        <v>60.7</v>
      </c>
      <c r="H165" s="27">
        <f t="shared" si="10"/>
        <v>36.42</v>
      </c>
      <c r="I165" s="62">
        <v>0</v>
      </c>
      <c r="J165" s="62">
        <v>0</v>
      </c>
      <c r="K165" s="59">
        <f t="shared" si="12"/>
        <v>36.42</v>
      </c>
      <c r="L165" s="53">
        <v>29</v>
      </c>
      <c r="M165" s="53"/>
      <c r="N165" s="33" t="s">
        <v>39</v>
      </c>
    </row>
    <row r="166" spans="1:14" s="4" customFormat="1" ht="27" customHeight="1">
      <c r="A166" s="14">
        <v>163</v>
      </c>
      <c r="B166" s="14" t="str">
        <f>"蒲丽"</f>
        <v>蒲丽</v>
      </c>
      <c r="C166" s="29" t="str">
        <f>VLOOKUP(B166,'[1]3035_60ace6af00f34'!$D:$E,2,0)</f>
        <v>女</v>
      </c>
      <c r="D166" s="47" t="s">
        <v>138</v>
      </c>
      <c r="E166" s="47" t="s">
        <v>51</v>
      </c>
      <c r="F166" s="47" t="s">
        <v>139</v>
      </c>
      <c r="G166" s="30">
        <v>57.9</v>
      </c>
      <c r="H166" s="31">
        <f t="shared" si="10"/>
        <v>34.739999999999995</v>
      </c>
      <c r="I166" s="56">
        <v>0</v>
      </c>
      <c r="J166" s="56">
        <v>0</v>
      </c>
      <c r="K166" s="143">
        <f t="shared" si="12"/>
        <v>34.739999999999995</v>
      </c>
      <c r="L166" s="79">
        <v>30</v>
      </c>
      <c r="M166" s="79"/>
      <c r="N166" s="29" t="s">
        <v>39</v>
      </c>
    </row>
    <row r="167" spans="1:14" ht="27" customHeight="1">
      <c r="A167" s="20">
        <v>164</v>
      </c>
      <c r="B167" s="109" t="s">
        <v>140</v>
      </c>
      <c r="C167" s="21" t="str">
        <f>VLOOKUP(B167,'[1]3035_60ace6af00f34'!$D:$E,2,0)</f>
        <v>男</v>
      </c>
      <c r="D167" s="43" t="s">
        <v>141</v>
      </c>
      <c r="E167" s="43" t="s">
        <v>51</v>
      </c>
      <c r="F167" s="43" t="s">
        <v>52</v>
      </c>
      <c r="G167" s="22"/>
      <c r="H167" s="110"/>
      <c r="I167" s="59">
        <v>85.17</v>
      </c>
      <c r="J167" s="59"/>
      <c r="K167" s="59">
        <v>85.17</v>
      </c>
      <c r="L167" s="60">
        <v>1</v>
      </c>
      <c r="M167" s="60" t="s">
        <v>22</v>
      </c>
      <c r="N167" s="144" t="s">
        <v>23</v>
      </c>
    </row>
    <row r="168" spans="1:14" ht="27" customHeight="1">
      <c r="A168" s="24">
        <v>165</v>
      </c>
      <c r="B168" s="52" t="s">
        <v>142</v>
      </c>
      <c r="C168" s="24" t="str">
        <f>VLOOKUP(B168,'[1]3035_60ace6af00f34'!$D:$E,2,0)</f>
        <v>男</v>
      </c>
      <c r="D168" s="44" t="s">
        <v>141</v>
      </c>
      <c r="E168" s="44" t="s">
        <v>51</v>
      </c>
      <c r="F168" s="44" t="s">
        <v>52</v>
      </c>
      <c r="G168" s="26"/>
      <c r="H168" s="111"/>
      <c r="I168" s="62">
        <v>84.83</v>
      </c>
      <c r="J168" s="62"/>
      <c r="K168" s="62">
        <v>84.83</v>
      </c>
      <c r="L168" s="72" t="s">
        <v>43</v>
      </c>
      <c r="M168" s="72" t="s">
        <v>22</v>
      </c>
      <c r="N168" s="70" t="s">
        <v>23</v>
      </c>
    </row>
    <row r="169" spans="1:14" ht="27" customHeight="1">
      <c r="A169" s="14">
        <v>166</v>
      </c>
      <c r="B169" s="15" t="s">
        <v>143</v>
      </c>
      <c r="C169" s="14" t="str">
        <f>VLOOKUP(B169,'[1]3035_60ace6af00f34'!$D:$E,2,0)</f>
        <v>男</v>
      </c>
      <c r="D169" s="47" t="s">
        <v>141</v>
      </c>
      <c r="E169" s="47" t="s">
        <v>51</v>
      </c>
      <c r="F169" s="47" t="s">
        <v>52</v>
      </c>
      <c r="G169" s="30"/>
      <c r="H169" s="19"/>
      <c r="I169" s="56">
        <v>79.5</v>
      </c>
      <c r="J169" s="56"/>
      <c r="K169" s="56">
        <v>79.5</v>
      </c>
      <c r="L169" s="77" t="s">
        <v>28</v>
      </c>
      <c r="M169" s="77"/>
      <c r="N169" s="58" t="s">
        <v>23</v>
      </c>
    </row>
    <row r="170" spans="1:14" ht="27" customHeight="1">
      <c r="A170" s="20">
        <v>167</v>
      </c>
      <c r="B170" s="21" t="str">
        <f>"杨孝乾"</f>
        <v>杨孝乾</v>
      </c>
      <c r="C170" s="21" t="str">
        <f>VLOOKUP(B170,'[1]3035_60ace6af00f34'!$D:$E,2,0)</f>
        <v>女</v>
      </c>
      <c r="D170" s="43" t="s">
        <v>144</v>
      </c>
      <c r="E170" s="43" t="s">
        <v>51</v>
      </c>
      <c r="F170" s="43" t="s">
        <v>139</v>
      </c>
      <c r="G170" s="22">
        <v>53.75</v>
      </c>
      <c r="H170" s="23">
        <f aca="true" t="shared" si="13" ref="H170:H175">G170*0.6</f>
        <v>32.25</v>
      </c>
      <c r="I170" s="59">
        <v>92.5</v>
      </c>
      <c r="J170" s="59">
        <f>I170*0.4</f>
        <v>37</v>
      </c>
      <c r="K170" s="59">
        <f aca="true" t="shared" si="14" ref="K170:K175">H170+J170</f>
        <v>69.25</v>
      </c>
      <c r="L170" s="83">
        <v>1</v>
      </c>
      <c r="M170" s="83" t="s">
        <v>22</v>
      </c>
      <c r="N170" s="61"/>
    </row>
    <row r="171" spans="1:14" ht="27" customHeight="1">
      <c r="A171" s="24">
        <v>168</v>
      </c>
      <c r="B171" s="24" t="str">
        <f>"皮兵"</f>
        <v>皮兵</v>
      </c>
      <c r="C171" s="24" t="str">
        <f>VLOOKUP(B171,'[1]3035_60ace6af00f34'!$D:$E,2,0)</f>
        <v>男</v>
      </c>
      <c r="D171" s="44" t="s">
        <v>144</v>
      </c>
      <c r="E171" s="44" t="s">
        <v>51</v>
      </c>
      <c r="F171" s="44" t="s">
        <v>139</v>
      </c>
      <c r="G171" s="26">
        <v>55.2</v>
      </c>
      <c r="H171" s="27">
        <f t="shared" si="13"/>
        <v>33.12</v>
      </c>
      <c r="I171" s="62">
        <v>86.84</v>
      </c>
      <c r="J171" s="62">
        <f>I171*0.4</f>
        <v>34.736000000000004</v>
      </c>
      <c r="K171" s="66">
        <f t="shared" si="14"/>
        <v>67.856</v>
      </c>
      <c r="L171" s="53">
        <v>2</v>
      </c>
      <c r="M171" s="53" t="s">
        <v>22</v>
      </c>
      <c r="N171" s="64"/>
    </row>
    <row r="172" spans="1:14" ht="27" customHeight="1">
      <c r="A172" s="24">
        <v>169</v>
      </c>
      <c r="B172" s="24" t="str">
        <f>"曾垂兰"</f>
        <v>曾垂兰</v>
      </c>
      <c r="C172" s="24" t="str">
        <f>VLOOKUP(B172,'[1]3035_60ace6af00f34'!$D:$E,2,0)</f>
        <v>女</v>
      </c>
      <c r="D172" s="44" t="s">
        <v>144</v>
      </c>
      <c r="E172" s="44" t="s">
        <v>51</v>
      </c>
      <c r="F172" s="44" t="s">
        <v>139</v>
      </c>
      <c r="G172" s="26">
        <v>55.3</v>
      </c>
      <c r="H172" s="27">
        <f t="shared" si="13"/>
        <v>33.18</v>
      </c>
      <c r="I172" s="62">
        <v>79.5</v>
      </c>
      <c r="J172" s="62">
        <f>I172*0.4</f>
        <v>31.8</v>
      </c>
      <c r="K172" s="59">
        <f t="shared" si="14"/>
        <v>64.98</v>
      </c>
      <c r="L172" s="53">
        <v>3</v>
      </c>
      <c r="M172" s="53"/>
      <c r="N172" s="64"/>
    </row>
    <row r="173" spans="1:14" ht="27" customHeight="1">
      <c r="A173" s="24">
        <v>170</v>
      </c>
      <c r="B173" s="24" t="str">
        <f>"晏莉娟"</f>
        <v>晏莉娟</v>
      </c>
      <c r="C173" s="24" t="str">
        <f>VLOOKUP(B173,'[1]3035_60ace6af00f34'!$D:$E,2,0)</f>
        <v>女</v>
      </c>
      <c r="D173" s="44" t="s">
        <v>144</v>
      </c>
      <c r="E173" s="44" t="s">
        <v>51</v>
      </c>
      <c r="F173" s="44" t="s">
        <v>139</v>
      </c>
      <c r="G173" s="26">
        <v>51</v>
      </c>
      <c r="H173" s="27">
        <f t="shared" si="13"/>
        <v>30.599999999999998</v>
      </c>
      <c r="I173" s="62">
        <v>83.4</v>
      </c>
      <c r="J173" s="62">
        <f>I173*0.4</f>
        <v>33.36000000000001</v>
      </c>
      <c r="K173" s="59">
        <f t="shared" si="14"/>
        <v>63.96000000000001</v>
      </c>
      <c r="L173" s="53">
        <v>4</v>
      </c>
      <c r="M173" s="53"/>
      <c r="N173" s="64"/>
    </row>
    <row r="174" spans="1:14" ht="27" customHeight="1">
      <c r="A174" s="24">
        <v>171</v>
      </c>
      <c r="B174" s="24" t="str">
        <f>"田艳"</f>
        <v>田艳</v>
      </c>
      <c r="C174" s="24" t="str">
        <f>VLOOKUP(B174,'[1]3035_60ace6af00f34'!$D:$E,2,0)</f>
        <v>女</v>
      </c>
      <c r="D174" s="44" t="s">
        <v>144</v>
      </c>
      <c r="E174" s="44" t="s">
        <v>51</v>
      </c>
      <c r="F174" s="44" t="s">
        <v>139</v>
      </c>
      <c r="G174" s="26">
        <v>52.1</v>
      </c>
      <c r="H174" s="27">
        <f t="shared" si="13"/>
        <v>31.259999999999998</v>
      </c>
      <c r="I174" s="62">
        <v>78</v>
      </c>
      <c r="J174" s="62">
        <f>I174*0.4</f>
        <v>31.200000000000003</v>
      </c>
      <c r="K174" s="66">
        <f t="shared" si="14"/>
        <v>62.46</v>
      </c>
      <c r="L174" s="53">
        <v>5</v>
      </c>
      <c r="M174" s="53"/>
      <c r="N174" s="64"/>
    </row>
    <row r="175" spans="1:14" s="5" customFormat="1" ht="27" customHeight="1">
      <c r="A175" s="14">
        <v>172</v>
      </c>
      <c r="B175" s="14" t="str">
        <f>"吴落梅"</f>
        <v>吴落梅</v>
      </c>
      <c r="C175" s="14" t="str">
        <f>VLOOKUP(B175,'[1]3035_60ace6af00f34'!$D:$E,2,0)</f>
        <v>女</v>
      </c>
      <c r="D175" s="47" t="s">
        <v>144</v>
      </c>
      <c r="E175" s="47" t="s">
        <v>51</v>
      </c>
      <c r="F175" s="47" t="s">
        <v>139</v>
      </c>
      <c r="G175" s="30">
        <v>52.4</v>
      </c>
      <c r="H175" s="112">
        <f t="shared" si="13"/>
        <v>31.439999999999998</v>
      </c>
      <c r="I175" s="76">
        <v>0</v>
      </c>
      <c r="J175" s="56">
        <v>0</v>
      </c>
      <c r="K175" s="143">
        <f t="shared" si="14"/>
        <v>31.439999999999998</v>
      </c>
      <c r="L175" s="145">
        <v>6</v>
      </c>
      <c r="M175" s="145"/>
      <c r="N175" s="146" t="s">
        <v>39</v>
      </c>
    </row>
    <row r="176" spans="1:31" ht="27" customHeight="1">
      <c r="A176" s="20">
        <v>173</v>
      </c>
      <c r="B176" s="113" t="s">
        <v>145</v>
      </c>
      <c r="C176" s="114" t="str">
        <f>VLOOKUP(B176,'[1]3035_60ace6af00f34'!$D:$E,2,0)</f>
        <v>男</v>
      </c>
      <c r="D176" s="115" t="s">
        <v>146</v>
      </c>
      <c r="E176" s="115" t="s">
        <v>51</v>
      </c>
      <c r="F176" s="115" t="s">
        <v>95</v>
      </c>
      <c r="G176" s="116"/>
      <c r="H176" s="117"/>
      <c r="I176" s="147" t="s">
        <v>147</v>
      </c>
      <c r="J176" s="148"/>
      <c r="K176" s="147" t="s">
        <v>147</v>
      </c>
      <c r="L176" s="147" t="s">
        <v>21</v>
      </c>
      <c r="M176" s="147" t="s">
        <v>22</v>
      </c>
      <c r="N176" s="78" t="s">
        <v>23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ht="27" customHeight="1">
      <c r="A177" s="24">
        <v>174</v>
      </c>
      <c r="B177" s="118" t="s">
        <v>148</v>
      </c>
      <c r="C177" s="119" t="str">
        <f>VLOOKUP(B177,'[1]3035_60ace6af00f34'!$D:$E,2,0)</f>
        <v>女</v>
      </c>
      <c r="D177" s="120" t="s">
        <v>146</v>
      </c>
      <c r="E177" s="120" t="s">
        <v>51</v>
      </c>
      <c r="F177" s="120" t="s">
        <v>95</v>
      </c>
      <c r="G177" s="121"/>
      <c r="H177" s="122"/>
      <c r="I177" s="149" t="s">
        <v>149</v>
      </c>
      <c r="J177" s="150"/>
      <c r="K177" s="149" t="s">
        <v>149</v>
      </c>
      <c r="L177" s="149" t="s">
        <v>43</v>
      </c>
      <c r="M177" s="149"/>
      <c r="N177" s="70" t="s">
        <v>23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ht="27" customHeight="1">
      <c r="A178" s="24">
        <v>175</v>
      </c>
      <c r="B178" s="87" t="s">
        <v>150</v>
      </c>
      <c r="C178" s="38" t="str">
        <f>VLOOKUP(B178,'[1]3035_60ace6af00f34'!$D:$E,2,0)</f>
        <v>女</v>
      </c>
      <c r="D178" s="88" t="s">
        <v>146</v>
      </c>
      <c r="E178" s="88" t="s">
        <v>51</v>
      </c>
      <c r="F178" s="120" t="s">
        <v>95</v>
      </c>
      <c r="G178" s="69"/>
      <c r="H178" s="122"/>
      <c r="I178" s="99" t="s">
        <v>151</v>
      </c>
      <c r="J178" s="151"/>
      <c r="K178" s="99" t="s">
        <v>151</v>
      </c>
      <c r="L178" s="147" t="s">
        <v>28</v>
      </c>
      <c r="M178" s="152"/>
      <c r="N178" s="70" t="s">
        <v>23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14" s="1" customFormat="1" ht="27" customHeight="1">
      <c r="A179" s="24">
        <v>176</v>
      </c>
      <c r="B179" s="118" t="s">
        <v>152</v>
      </c>
      <c r="C179" s="119" t="str">
        <f>VLOOKUP(B179,'[1]3035_60ace6af00f34'!$D:$E,2,0)</f>
        <v>女</v>
      </c>
      <c r="D179" s="120" t="s">
        <v>146</v>
      </c>
      <c r="E179" s="120" t="s">
        <v>51</v>
      </c>
      <c r="F179" s="120" t="s">
        <v>95</v>
      </c>
      <c r="G179" s="121"/>
      <c r="H179" s="122"/>
      <c r="I179" s="149">
        <v>68.47</v>
      </c>
      <c r="J179" s="150"/>
      <c r="K179" s="149">
        <v>68.47</v>
      </c>
      <c r="L179" s="149" t="s">
        <v>30</v>
      </c>
      <c r="M179" s="149"/>
      <c r="N179" s="70" t="s">
        <v>23</v>
      </c>
    </row>
    <row r="180" spans="1:31" ht="27" customHeight="1">
      <c r="A180" s="24">
        <v>177</v>
      </c>
      <c r="B180" s="118" t="s">
        <v>153</v>
      </c>
      <c r="C180" s="119" t="str">
        <f>VLOOKUP(B180,'[1]3035_60ace6af00f34'!$D:$E,2,0)</f>
        <v>女</v>
      </c>
      <c r="D180" s="120" t="s">
        <v>146</v>
      </c>
      <c r="E180" s="120" t="s">
        <v>51</v>
      </c>
      <c r="F180" s="120" t="s">
        <v>95</v>
      </c>
      <c r="G180" s="121"/>
      <c r="H180" s="122"/>
      <c r="I180" s="149">
        <v>65.53</v>
      </c>
      <c r="J180" s="150"/>
      <c r="K180" s="149">
        <v>65.53</v>
      </c>
      <c r="L180" s="147" t="s">
        <v>32</v>
      </c>
      <c r="M180" s="152"/>
      <c r="N180" s="70" t="s">
        <v>23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ht="27" customHeight="1">
      <c r="A181" s="14">
        <v>178</v>
      </c>
      <c r="B181" s="123" t="s">
        <v>154</v>
      </c>
      <c r="C181" s="124" t="str">
        <f>VLOOKUP(B181,'[1]3035_60ace6af00f34'!$D:$E,2,0)</f>
        <v>女</v>
      </c>
      <c r="D181" s="125" t="s">
        <v>146</v>
      </c>
      <c r="E181" s="125" t="s">
        <v>51</v>
      </c>
      <c r="F181" s="125" t="s">
        <v>95</v>
      </c>
      <c r="G181" s="126"/>
      <c r="H181" s="127"/>
      <c r="I181" s="126">
        <v>0</v>
      </c>
      <c r="J181" s="126"/>
      <c r="K181" s="126">
        <v>0</v>
      </c>
      <c r="L181" s="153">
        <v>6</v>
      </c>
      <c r="M181" s="154"/>
      <c r="N181" s="96" t="s">
        <v>39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ht="27" customHeight="1">
      <c r="A182" s="20">
        <v>179</v>
      </c>
      <c r="B182" s="113" t="s">
        <v>155</v>
      </c>
      <c r="C182" s="114" t="str">
        <f>VLOOKUP(B182,'[1]3035_60ace6af00f34'!$D:$E,2,0)</f>
        <v>男</v>
      </c>
      <c r="D182" s="128" t="s">
        <v>156</v>
      </c>
      <c r="E182" s="128" t="s">
        <v>157</v>
      </c>
      <c r="F182" s="129" t="s">
        <v>158</v>
      </c>
      <c r="G182" s="130">
        <v>84</v>
      </c>
      <c r="H182" s="131">
        <f>G182*0.4</f>
        <v>33.6</v>
      </c>
      <c r="I182" s="116">
        <v>78.57</v>
      </c>
      <c r="J182" s="116">
        <f>I182*0.6</f>
        <v>47.141999999999996</v>
      </c>
      <c r="K182" s="116">
        <f aca="true" t="shared" si="15" ref="K182:K193">H182+J182</f>
        <v>80.74199999999999</v>
      </c>
      <c r="L182" s="147" t="s">
        <v>21</v>
      </c>
      <c r="M182" s="147" t="s">
        <v>22</v>
      </c>
      <c r="N182" s="155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ht="27" customHeight="1">
      <c r="A183" s="24">
        <v>180</v>
      </c>
      <c r="B183" s="118" t="s">
        <v>159</v>
      </c>
      <c r="C183" s="119" t="str">
        <f>VLOOKUP(B183,'[1]3035_60ace6af00f34'!$D:$E,2,0)</f>
        <v>女</v>
      </c>
      <c r="D183" s="28" t="s">
        <v>156</v>
      </c>
      <c r="E183" s="28" t="s">
        <v>157</v>
      </c>
      <c r="F183" s="25" t="s">
        <v>158</v>
      </c>
      <c r="G183" s="132">
        <v>72</v>
      </c>
      <c r="H183" s="133">
        <f aca="true" t="shared" si="16" ref="H183:H219">G183*0.4</f>
        <v>28.8</v>
      </c>
      <c r="I183" s="121" t="s">
        <v>160</v>
      </c>
      <c r="J183" s="121">
        <f>I183*0.6</f>
        <v>46.397999999999996</v>
      </c>
      <c r="K183" s="121">
        <f t="shared" si="15"/>
        <v>75.198</v>
      </c>
      <c r="L183" s="149" t="s">
        <v>43</v>
      </c>
      <c r="M183" s="149"/>
      <c r="N183" s="156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ht="27" customHeight="1">
      <c r="A184" s="24">
        <v>181</v>
      </c>
      <c r="B184" s="118" t="s">
        <v>161</v>
      </c>
      <c r="C184" s="119" t="str">
        <f>VLOOKUP(B184,'[1]3035_60ace6af00f34'!$D:$E,2,0)</f>
        <v>男</v>
      </c>
      <c r="D184" s="28" t="s">
        <v>156</v>
      </c>
      <c r="E184" s="28" t="s">
        <v>157</v>
      </c>
      <c r="F184" s="25" t="s">
        <v>158</v>
      </c>
      <c r="G184" s="132">
        <v>64</v>
      </c>
      <c r="H184" s="133">
        <f t="shared" si="16"/>
        <v>25.6</v>
      </c>
      <c r="I184" s="121" t="s">
        <v>162</v>
      </c>
      <c r="J184" s="121">
        <f>I184*0.6</f>
        <v>45.76199999999999</v>
      </c>
      <c r="K184" s="121">
        <f t="shared" si="15"/>
        <v>71.362</v>
      </c>
      <c r="L184" s="147" t="s">
        <v>28</v>
      </c>
      <c r="M184" s="152"/>
      <c r="N184" s="156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ht="27" customHeight="1">
      <c r="A185" s="24">
        <v>182</v>
      </c>
      <c r="B185" s="118" t="s">
        <v>163</v>
      </c>
      <c r="C185" s="119" t="str">
        <f>VLOOKUP(B185,'[1]3035_60ace6af00f34'!$D:$E,2,0)</f>
        <v>女</v>
      </c>
      <c r="D185" s="28" t="s">
        <v>156</v>
      </c>
      <c r="E185" s="28" t="s">
        <v>157</v>
      </c>
      <c r="F185" s="25" t="s">
        <v>158</v>
      </c>
      <c r="G185" s="132">
        <v>62</v>
      </c>
      <c r="H185" s="133">
        <f t="shared" si="16"/>
        <v>24.8</v>
      </c>
      <c r="I185" s="121" t="s">
        <v>164</v>
      </c>
      <c r="J185" s="121">
        <f>I185*0.6</f>
        <v>45.618</v>
      </c>
      <c r="K185" s="121">
        <f t="shared" si="15"/>
        <v>70.418</v>
      </c>
      <c r="L185" s="149" t="s">
        <v>30</v>
      </c>
      <c r="M185" s="149"/>
      <c r="N185" s="156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ht="27" customHeight="1">
      <c r="A186" s="24">
        <v>183</v>
      </c>
      <c r="B186" s="118" t="s">
        <v>165</v>
      </c>
      <c r="C186" s="119" t="str">
        <f>VLOOKUP(B186,'[1]3035_60ace6af00f34'!$D:$E,2,0)</f>
        <v>男</v>
      </c>
      <c r="D186" s="28" t="s">
        <v>156</v>
      </c>
      <c r="E186" s="28" t="s">
        <v>157</v>
      </c>
      <c r="F186" s="25" t="s">
        <v>158</v>
      </c>
      <c r="G186" s="132">
        <v>69</v>
      </c>
      <c r="H186" s="133">
        <f t="shared" si="16"/>
        <v>27.6</v>
      </c>
      <c r="I186" s="121">
        <v>0</v>
      </c>
      <c r="J186" s="121">
        <v>0</v>
      </c>
      <c r="K186" s="121">
        <f t="shared" si="15"/>
        <v>27.6</v>
      </c>
      <c r="L186" s="147" t="s">
        <v>32</v>
      </c>
      <c r="M186" s="152"/>
      <c r="N186" s="157" t="s">
        <v>39</v>
      </c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ht="27" customHeight="1">
      <c r="A187" s="14">
        <v>184</v>
      </c>
      <c r="B187" s="123" t="s">
        <v>166</v>
      </c>
      <c r="C187" s="124" t="str">
        <f>VLOOKUP(B187,'[1]3035_60ace6af00f34'!$D:$E,2,0)</f>
        <v>男</v>
      </c>
      <c r="D187" s="16" t="s">
        <v>156</v>
      </c>
      <c r="E187" s="16" t="s">
        <v>157</v>
      </c>
      <c r="F187" s="17" t="s">
        <v>158</v>
      </c>
      <c r="G187" s="134">
        <v>62</v>
      </c>
      <c r="H187" s="135">
        <f t="shared" si="16"/>
        <v>24.8</v>
      </c>
      <c r="I187" s="126">
        <v>0</v>
      </c>
      <c r="J187" s="126">
        <v>0</v>
      </c>
      <c r="K187" s="126">
        <f t="shared" si="15"/>
        <v>24.8</v>
      </c>
      <c r="L187" s="158" t="s">
        <v>33</v>
      </c>
      <c r="M187" s="158"/>
      <c r="N187" s="159" t="s">
        <v>39</v>
      </c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ht="27" customHeight="1">
      <c r="A188" s="20">
        <v>185</v>
      </c>
      <c r="B188" s="136" t="s">
        <v>134</v>
      </c>
      <c r="C188" s="137" t="str">
        <f>VLOOKUP(B188,'[1]3035_60ace6af00f34'!$D:$E,2,0)</f>
        <v>男</v>
      </c>
      <c r="D188" s="32" t="s">
        <v>167</v>
      </c>
      <c r="E188" s="32" t="s">
        <v>157</v>
      </c>
      <c r="F188" s="138" t="s">
        <v>158</v>
      </c>
      <c r="G188" s="139">
        <v>86</v>
      </c>
      <c r="H188" s="140">
        <f t="shared" si="16"/>
        <v>34.4</v>
      </c>
      <c r="I188" s="160" t="s">
        <v>168</v>
      </c>
      <c r="J188" s="160">
        <f aca="true" t="shared" si="17" ref="J188:J193">I188*0.6</f>
        <v>46.84199999999999</v>
      </c>
      <c r="K188" s="160">
        <f t="shared" si="15"/>
        <v>81.24199999999999</v>
      </c>
      <c r="L188" s="161" t="s">
        <v>21</v>
      </c>
      <c r="M188" s="161" t="s">
        <v>22</v>
      </c>
      <c r="N188" s="162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ht="27" customHeight="1">
      <c r="A189" s="24">
        <v>186</v>
      </c>
      <c r="B189" s="118" t="s">
        <v>169</v>
      </c>
      <c r="C189" s="119" t="str">
        <f>VLOOKUP(B189,'[1]3035_60ace6af00f34'!$D:$E,2,0)</f>
        <v>男</v>
      </c>
      <c r="D189" s="28" t="s">
        <v>167</v>
      </c>
      <c r="E189" s="28" t="s">
        <v>157</v>
      </c>
      <c r="F189" s="25" t="s">
        <v>158</v>
      </c>
      <c r="G189" s="132">
        <v>86.5</v>
      </c>
      <c r="H189" s="133">
        <f t="shared" si="16"/>
        <v>34.6</v>
      </c>
      <c r="I189" s="121" t="s">
        <v>170</v>
      </c>
      <c r="J189" s="121">
        <f t="shared" si="17"/>
        <v>45.077999999999996</v>
      </c>
      <c r="K189" s="121">
        <f t="shared" si="15"/>
        <v>79.678</v>
      </c>
      <c r="L189" s="149" t="s">
        <v>43</v>
      </c>
      <c r="M189" s="149"/>
      <c r="N189" s="15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ht="27" customHeight="1">
      <c r="A190" s="24">
        <v>187</v>
      </c>
      <c r="B190" s="118" t="s">
        <v>171</v>
      </c>
      <c r="C190" s="119" t="str">
        <f>VLOOKUP(B190,'[1]3035_60ace6af00f34'!$D:$E,2,0)</f>
        <v>女</v>
      </c>
      <c r="D190" s="28" t="s">
        <v>167</v>
      </c>
      <c r="E190" s="28" t="s">
        <v>157</v>
      </c>
      <c r="F190" s="25" t="s">
        <v>158</v>
      </c>
      <c r="G190" s="132">
        <v>81.5</v>
      </c>
      <c r="H190" s="133">
        <f t="shared" si="16"/>
        <v>32.6</v>
      </c>
      <c r="I190" s="121" t="s">
        <v>172</v>
      </c>
      <c r="J190" s="121">
        <f t="shared" si="17"/>
        <v>45.959999999999994</v>
      </c>
      <c r="K190" s="121">
        <f t="shared" si="15"/>
        <v>78.56</v>
      </c>
      <c r="L190" s="161" t="s">
        <v>28</v>
      </c>
      <c r="M190" s="161"/>
      <c r="N190" s="15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ht="27" customHeight="1">
      <c r="A191" s="24">
        <v>188</v>
      </c>
      <c r="B191" s="118" t="s">
        <v>173</v>
      </c>
      <c r="C191" s="119" t="str">
        <f>VLOOKUP(B191,'[1]3035_60ace6af00f34'!$D:$E,2,0)</f>
        <v>女</v>
      </c>
      <c r="D191" s="28" t="s">
        <v>167</v>
      </c>
      <c r="E191" s="28" t="s">
        <v>157</v>
      </c>
      <c r="F191" s="25" t="s">
        <v>158</v>
      </c>
      <c r="G191" s="132">
        <v>77</v>
      </c>
      <c r="H191" s="133">
        <f t="shared" si="16"/>
        <v>30.8</v>
      </c>
      <c r="I191" s="121" t="s">
        <v>174</v>
      </c>
      <c r="J191" s="121">
        <f t="shared" si="17"/>
        <v>45.641999999999996</v>
      </c>
      <c r="K191" s="121">
        <f t="shared" si="15"/>
        <v>76.442</v>
      </c>
      <c r="L191" s="149" t="s">
        <v>30</v>
      </c>
      <c r="M191" s="149"/>
      <c r="N191" s="156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ht="27" customHeight="1">
      <c r="A192" s="24">
        <v>189</v>
      </c>
      <c r="B192" s="118" t="s">
        <v>175</v>
      </c>
      <c r="C192" s="119" t="str">
        <f>VLOOKUP(B192,'[1]3035_60ace6af00f34'!$D:$E,2,0)</f>
        <v>女</v>
      </c>
      <c r="D192" s="28" t="s">
        <v>167</v>
      </c>
      <c r="E192" s="28" t="s">
        <v>157</v>
      </c>
      <c r="F192" s="25" t="s">
        <v>158</v>
      </c>
      <c r="G192" s="132">
        <v>76.5</v>
      </c>
      <c r="H192" s="133">
        <f t="shared" si="16"/>
        <v>30.6</v>
      </c>
      <c r="I192" s="121" t="s">
        <v>176</v>
      </c>
      <c r="J192" s="121">
        <f t="shared" si="17"/>
        <v>45.24</v>
      </c>
      <c r="K192" s="121">
        <f t="shared" si="15"/>
        <v>75.84</v>
      </c>
      <c r="L192" s="161" t="s">
        <v>32</v>
      </c>
      <c r="M192" s="161"/>
      <c r="N192" s="156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ht="27" customHeight="1">
      <c r="A193" s="14">
        <v>190</v>
      </c>
      <c r="B193" s="123" t="s">
        <v>177</v>
      </c>
      <c r="C193" s="124" t="str">
        <f>VLOOKUP(B193,'[1]3035_60ace6af00f34'!$D:$E,2,0)</f>
        <v>女</v>
      </c>
      <c r="D193" s="16" t="s">
        <v>167</v>
      </c>
      <c r="E193" s="16" t="s">
        <v>157</v>
      </c>
      <c r="F193" s="17" t="s">
        <v>158</v>
      </c>
      <c r="G193" s="134">
        <v>82</v>
      </c>
      <c r="H193" s="135">
        <f t="shared" si="16"/>
        <v>32.800000000000004</v>
      </c>
      <c r="I193" s="126" t="s">
        <v>178</v>
      </c>
      <c r="J193" s="126">
        <f t="shared" si="17"/>
        <v>42.258</v>
      </c>
      <c r="K193" s="126">
        <f t="shared" si="15"/>
        <v>75.058</v>
      </c>
      <c r="L193" s="170" t="s">
        <v>33</v>
      </c>
      <c r="M193" s="170"/>
      <c r="N193" s="15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ht="27" customHeight="1">
      <c r="A194" s="91">
        <v>191</v>
      </c>
      <c r="B194" s="163" t="s">
        <v>179</v>
      </c>
      <c r="C194" s="164" t="str">
        <f>VLOOKUP(B194,'[1]3035_60ace6af00f34'!$D:$E,2,0)</f>
        <v>女</v>
      </c>
      <c r="D194" s="163" t="s">
        <v>180</v>
      </c>
      <c r="E194" s="163" t="s">
        <v>157</v>
      </c>
      <c r="F194" s="165" t="s">
        <v>158</v>
      </c>
      <c r="G194" s="166"/>
      <c r="H194" s="167"/>
      <c r="I194" s="171" t="s">
        <v>181</v>
      </c>
      <c r="J194" s="172"/>
      <c r="K194" s="171" t="s">
        <v>181</v>
      </c>
      <c r="L194" s="173">
        <v>1</v>
      </c>
      <c r="M194" s="173" t="s">
        <v>22</v>
      </c>
      <c r="N194" s="104" t="s">
        <v>23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ht="27" customHeight="1">
      <c r="A195" s="91">
        <v>192</v>
      </c>
      <c r="B195" s="163" t="s">
        <v>182</v>
      </c>
      <c r="C195" s="164" t="str">
        <f>VLOOKUP(B195,'[1]3035_60ace6af00f34'!$D:$E,2,0)</f>
        <v>女</v>
      </c>
      <c r="D195" s="163" t="s">
        <v>183</v>
      </c>
      <c r="E195" s="163" t="s">
        <v>157</v>
      </c>
      <c r="F195" s="165" t="s">
        <v>158</v>
      </c>
      <c r="G195" s="166"/>
      <c r="H195" s="167"/>
      <c r="I195" s="171" t="s">
        <v>184</v>
      </c>
      <c r="J195" s="172"/>
      <c r="K195" s="171" t="s">
        <v>184</v>
      </c>
      <c r="L195" s="173" t="s">
        <v>21</v>
      </c>
      <c r="M195" s="173" t="s">
        <v>22</v>
      </c>
      <c r="N195" s="104" t="s">
        <v>23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ht="27" customHeight="1">
      <c r="A196" s="20">
        <v>193</v>
      </c>
      <c r="B196" s="136" t="s">
        <v>185</v>
      </c>
      <c r="C196" s="137" t="str">
        <f>VLOOKUP(B196,'[1]3035_60ace6af00f34'!$D:$E,2,0)</f>
        <v>女</v>
      </c>
      <c r="D196" s="32" t="s">
        <v>186</v>
      </c>
      <c r="E196" s="32" t="s">
        <v>157</v>
      </c>
      <c r="F196" s="138" t="s">
        <v>187</v>
      </c>
      <c r="G196" s="139">
        <v>80.5</v>
      </c>
      <c r="H196" s="140">
        <f aca="true" t="shared" si="18" ref="H196:H203">G196*0.4</f>
        <v>32.2</v>
      </c>
      <c r="I196" s="160">
        <v>83.27</v>
      </c>
      <c r="J196" s="160">
        <f>I196*0.6</f>
        <v>49.961999999999996</v>
      </c>
      <c r="K196" s="160">
        <f aca="true" t="shared" si="19" ref="K196:K219">H196+J196</f>
        <v>82.162</v>
      </c>
      <c r="L196" s="174">
        <v>1</v>
      </c>
      <c r="M196" s="174" t="s">
        <v>22</v>
      </c>
      <c r="N196" s="162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ht="27" customHeight="1">
      <c r="A197" s="24">
        <v>194</v>
      </c>
      <c r="B197" s="118" t="s">
        <v>188</v>
      </c>
      <c r="C197" s="119" t="str">
        <f>VLOOKUP(B197,'[1]3035_60ace6af00f34'!$D:$E,2,0)</f>
        <v>女</v>
      </c>
      <c r="D197" s="28" t="s">
        <v>186</v>
      </c>
      <c r="E197" s="28" t="s">
        <v>157</v>
      </c>
      <c r="F197" s="25" t="s">
        <v>187</v>
      </c>
      <c r="G197" s="132">
        <v>77.5</v>
      </c>
      <c r="H197" s="133">
        <f t="shared" si="18"/>
        <v>31</v>
      </c>
      <c r="I197" s="121">
        <v>80.07</v>
      </c>
      <c r="J197" s="121">
        <f>I197*0.6</f>
        <v>48.041999999999994</v>
      </c>
      <c r="K197" s="160">
        <f t="shared" si="19"/>
        <v>79.042</v>
      </c>
      <c r="L197" s="175">
        <v>2</v>
      </c>
      <c r="M197" s="175"/>
      <c r="N197" s="156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ht="27" customHeight="1">
      <c r="A198" s="24">
        <v>195</v>
      </c>
      <c r="B198" s="118" t="s">
        <v>189</v>
      </c>
      <c r="C198" s="119" t="str">
        <f>VLOOKUP(B198,'[1]3035_60ace6af00f34'!$D:$E,2,0)</f>
        <v>女</v>
      </c>
      <c r="D198" s="28" t="s">
        <v>186</v>
      </c>
      <c r="E198" s="28" t="s">
        <v>157</v>
      </c>
      <c r="F198" s="25" t="s">
        <v>187</v>
      </c>
      <c r="G198" s="132">
        <v>77.5</v>
      </c>
      <c r="H198" s="133">
        <f t="shared" si="18"/>
        <v>31</v>
      </c>
      <c r="I198" s="121">
        <v>76.3</v>
      </c>
      <c r="J198" s="121">
        <f>I198*0.6</f>
        <v>45.779999999999994</v>
      </c>
      <c r="K198" s="160">
        <f t="shared" si="19"/>
        <v>76.78</v>
      </c>
      <c r="L198" s="175">
        <v>3</v>
      </c>
      <c r="M198" s="175"/>
      <c r="N198" s="156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ht="27" customHeight="1">
      <c r="A199" s="24">
        <v>196</v>
      </c>
      <c r="B199" s="118" t="s">
        <v>190</v>
      </c>
      <c r="C199" s="119" t="str">
        <f>VLOOKUP(B199,'[1]3035_60ace6af00f34'!$D:$E,2,0)</f>
        <v>女</v>
      </c>
      <c r="D199" s="28" t="s">
        <v>186</v>
      </c>
      <c r="E199" s="28" t="s">
        <v>157</v>
      </c>
      <c r="F199" s="25" t="s">
        <v>187</v>
      </c>
      <c r="G199" s="132">
        <v>85</v>
      </c>
      <c r="H199" s="133">
        <f t="shared" si="18"/>
        <v>34</v>
      </c>
      <c r="I199" s="121">
        <v>47.57</v>
      </c>
      <c r="J199" s="121">
        <f>I199*0.6</f>
        <v>28.541999999999998</v>
      </c>
      <c r="K199" s="160">
        <f t="shared" si="19"/>
        <v>62.542</v>
      </c>
      <c r="L199" s="175">
        <v>4</v>
      </c>
      <c r="M199" s="175"/>
      <c r="N199" s="156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ht="27" customHeight="1">
      <c r="A200" s="24">
        <v>197</v>
      </c>
      <c r="B200" s="118" t="s">
        <v>191</v>
      </c>
      <c r="C200" s="82" t="str">
        <f>"女"</f>
        <v>女</v>
      </c>
      <c r="D200" s="28" t="s">
        <v>186</v>
      </c>
      <c r="E200" s="28" t="s">
        <v>157</v>
      </c>
      <c r="F200" s="25" t="s">
        <v>187</v>
      </c>
      <c r="G200" s="132">
        <v>77</v>
      </c>
      <c r="H200" s="133">
        <f t="shared" si="18"/>
        <v>30.8</v>
      </c>
      <c r="I200" s="176">
        <v>47.67</v>
      </c>
      <c r="J200" s="121">
        <f>I200*0.6</f>
        <v>28.602</v>
      </c>
      <c r="K200" s="160">
        <f t="shared" si="19"/>
        <v>59.402</v>
      </c>
      <c r="L200" s="177">
        <v>5</v>
      </c>
      <c r="M200" s="177"/>
      <c r="N200" s="70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s="6" customFormat="1" ht="27" customHeight="1">
      <c r="A201" s="14">
        <v>198</v>
      </c>
      <c r="B201" s="123" t="s">
        <v>192</v>
      </c>
      <c r="C201" s="159" t="str">
        <f>VLOOKUP(B201,'[1]3035_60ace6af00f34'!$D:$E,2,0)</f>
        <v>女</v>
      </c>
      <c r="D201" s="16" t="s">
        <v>186</v>
      </c>
      <c r="E201" s="16" t="s">
        <v>157</v>
      </c>
      <c r="F201" s="17" t="s">
        <v>187</v>
      </c>
      <c r="G201" s="134">
        <v>78.5</v>
      </c>
      <c r="H201" s="135">
        <f t="shared" si="18"/>
        <v>31.400000000000002</v>
      </c>
      <c r="I201" s="126">
        <v>0</v>
      </c>
      <c r="J201" s="126">
        <v>0</v>
      </c>
      <c r="K201" s="178">
        <f t="shared" si="19"/>
        <v>31.400000000000002</v>
      </c>
      <c r="L201" s="153">
        <v>6</v>
      </c>
      <c r="M201" s="153"/>
      <c r="N201" s="159" t="s">
        <v>39</v>
      </c>
      <c r="O201" s="179"/>
      <c r="P201" s="179"/>
      <c r="Q201" s="179"/>
      <c r="R201" s="179"/>
      <c r="S201" s="179"/>
      <c r="T201" s="179"/>
      <c r="U201" s="179"/>
      <c r="V201" s="179"/>
      <c r="W201" s="179"/>
      <c r="X201" s="179"/>
      <c r="Y201" s="179"/>
      <c r="Z201" s="179"/>
      <c r="AA201" s="179"/>
      <c r="AB201" s="179"/>
      <c r="AC201" s="179"/>
      <c r="AD201" s="179"/>
      <c r="AE201" s="179"/>
    </row>
    <row r="202" spans="1:31" ht="27" customHeight="1">
      <c r="A202" s="20">
        <v>199</v>
      </c>
      <c r="B202" s="136" t="s">
        <v>193</v>
      </c>
      <c r="C202" s="137" t="str">
        <f>VLOOKUP(B202,'[1]3035_60ace6af00f34'!$D:$E,2,0)</f>
        <v>女</v>
      </c>
      <c r="D202" s="32" t="s">
        <v>194</v>
      </c>
      <c r="E202" s="32" t="s">
        <v>157</v>
      </c>
      <c r="F202" s="138" t="s">
        <v>187</v>
      </c>
      <c r="G202" s="139">
        <v>83.5</v>
      </c>
      <c r="H202" s="140">
        <f t="shared" si="18"/>
        <v>33.4</v>
      </c>
      <c r="I202" s="160">
        <v>90.67</v>
      </c>
      <c r="J202" s="160">
        <f aca="true" t="shared" si="20" ref="J202:J212">I202*0.6</f>
        <v>54.402</v>
      </c>
      <c r="K202" s="160">
        <f t="shared" si="19"/>
        <v>87.80199999999999</v>
      </c>
      <c r="L202" s="162">
        <v>1</v>
      </c>
      <c r="M202" s="180" t="s">
        <v>22</v>
      </c>
      <c r="N202" s="162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ht="27" customHeight="1">
      <c r="A203" s="24">
        <v>200</v>
      </c>
      <c r="B203" s="118" t="s">
        <v>195</v>
      </c>
      <c r="C203" s="119" t="str">
        <f>VLOOKUP(B203,'[1]3035_60ace6af00f34'!$D:$E,2,0)</f>
        <v>女</v>
      </c>
      <c r="D203" s="28" t="s">
        <v>194</v>
      </c>
      <c r="E203" s="28" t="s">
        <v>157</v>
      </c>
      <c r="F203" s="25" t="s">
        <v>187</v>
      </c>
      <c r="G203" s="132">
        <v>92.5</v>
      </c>
      <c r="H203" s="133">
        <f t="shared" si="18"/>
        <v>37</v>
      </c>
      <c r="I203" s="121">
        <v>84.33</v>
      </c>
      <c r="J203" s="121">
        <f t="shared" si="20"/>
        <v>50.598</v>
      </c>
      <c r="K203" s="160">
        <f t="shared" si="19"/>
        <v>87.598</v>
      </c>
      <c r="L203" s="156">
        <v>2</v>
      </c>
      <c r="M203" s="156"/>
      <c r="N203" s="70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ht="27" customHeight="1">
      <c r="A204" s="24">
        <v>201</v>
      </c>
      <c r="B204" s="118" t="s">
        <v>196</v>
      </c>
      <c r="C204" s="119" t="str">
        <f>VLOOKUP(B204,'[1]3035_60ace6af00f34'!$D:$E,2,0)</f>
        <v>女</v>
      </c>
      <c r="D204" s="28" t="s">
        <v>194</v>
      </c>
      <c r="E204" s="28" t="s">
        <v>157</v>
      </c>
      <c r="F204" s="25" t="s">
        <v>187</v>
      </c>
      <c r="G204" s="132">
        <v>83</v>
      </c>
      <c r="H204" s="133">
        <f t="shared" si="16"/>
        <v>33.2</v>
      </c>
      <c r="I204" s="121">
        <v>70.67</v>
      </c>
      <c r="J204" s="121">
        <f t="shared" si="20"/>
        <v>42.402</v>
      </c>
      <c r="K204" s="116">
        <f t="shared" si="19"/>
        <v>75.602</v>
      </c>
      <c r="L204" s="156">
        <v>3</v>
      </c>
      <c r="M204" s="156"/>
      <c r="N204" s="156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s="6" customFormat="1" ht="27" customHeight="1">
      <c r="A205" s="24">
        <v>202</v>
      </c>
      <c r="B205" s="52" t="s">
        <v>197</v>
      </c>
      <c r="C205" s="52" t="str">
        <f>"女"</f>
        <v>女</v>
      </c>
      <c r="D205" s="28" t="s">
        <v>194</v>
      </c>
      <c r="E205" s="28" t="s">
        <v>157</v>
      </c>
      <c r="F205" s="25" t="s">
        <v>187</v>
      </c>
      <c r="G205" s="132">
        <v>82</v>
      </c>
      <c r="H205" s="133">
        <f t="shared" si="16"/>
        <v>32.800000000000004</v>
      </c>
      <c r="I205" s="176">
        <v>70.17</v>
      </c>
      <c r="J205" s="121">
        <f t="shared" si="20"/>
        <v>42.102</v>
      </c>
      <c r="K205" s="116">
        <f t="shared" si="19"/>
        <v>74.902</v>
      </c>
      <c r="L205" s="181">
        <v>4</v>
      </c>
      <c r="M205" s="181"/>
      <c r="N205" s="70"/>
      <c r="O205" s="179"/>
      <c r="P205" s="179"/>
      <c r="Q205" s="179"/>
      <c r="R205" s="179"/>
      <c r="S205" s="179"/>
      <c r="T205" s="179"/>
      <c r="U205" s="179"/>
      <c r="V205" s="179"/>
      <c r="W205" s="179"/>
      <c r="X205" s="179"/>
      <c r="Y205" s="179"/>
      <c r="Z205" s="179"/>
      <c r="AA205" s="179"/>
      <c r="AB205" s="179"/>
      <c r="AC205" s="179"/>
      <c r="AD205" s="179"/>
      <c r="AE205" s="179"/>
    </row>
    <row r="206" spans="1:31" s="6" customFormat="1" ht="27" customHeight="1">
      <c r="A206" s="24">
        <v>203</v>
      </c>
      <c r="B206" s="52" t="s">
        <v>198</v>
      </c>
      <c r="C206" s="52" t="str">
        <f>"男"</f>
        <v>男</v>
      </c>
      <c r="D206" s="28" t="s">
        <v>194</v>
      </c>
      <c r="E206" s="28" t="s">
        <v>157</v>
      </c>
      <c r="F206" s="25" t="s">
        <v>187</v>
      </c>
      <c r="G206" s="132">
        <v>80.5</v>
      </c>
      <c r="H206" s="133">
        <f t="shared" si="16"/>
        <v>32.2</v>
      </c>
      <c r="I206" s="176">
        <v>62.67</v>
      </c>
      <c r="J206" s="121">
        <f t="shared" si="20"/>
        <v>37.602</v>
      </c>
      <c r="K206" s="160">
        <f t="shared" si="19"/>
        <v>69.80199999999999</v>
      </c>
      <c r="L206" s="181">
        <v>5</v>
      </c>
      <c r="M206" s="181"/>
      <c r="N206" s="70"/>
      <c r="O206" s="179"/>
      <c r="P206" s="179"/>
      <c r="Q206" s="179"/>
      <c r="R206" s="179"/>
      <c r="S206" s="179"/>
      <c r="T206" s="179"/>
      <c r="U206" s="179"/>
      <c r="V206" s="179"/>
      <c r="W206" s="179"/>
      <c r="X206" s="179"/>
      <c r="Y206" s="179"/>
      <c r="Z206" s="179"/>
      <c r="AA206" s="179"/>
      <c r="AB206" s="179"/>
      <c r="AC206" s="179"/>
      <c r="AD206" s="179"/>
      <c r="AE206" s="179"/>
    </row>
    <row r="207" spans="1:31" s="6" customFormat="1" ht="27" customHeight="1">
      <c r="A207" s="14">
        <v>204</v>
      </c>
      <c r="B207" s="15" t="s">
        <v>199</v>
      </c>
      <c r="C207" s="15" t="str">
        <f>"男"</f>
        <v>男</v>
      </c>
      <c r="D207" s="16" t="s">
        <v>194</v>
      </c>
      <c r="E207" s="16" t="s">
        <v>157</v>
      </c>
      <c r="F207" s="17" t="s">
        <v>187</v>
      </c>
      <c r="G207" s="134">
        <v>81.5</v>
      </c>
      <c r="H207" s="135">
        <f t="shared" si="16"/>
        <v>32.6</v>
      </c>
      <c r="I207" s="182">
        <v>60.77</v>
      </c>
      <c r="J207" s="126">
        <f t="shared" si="20"/>
        <v>36.462</v>
      </c>
      <c r="K207" s="178">
        <f t="shared" si="19"/>
        <v>69.06200000000001</v>
      </c>
      <c r="L207" s="183">
        <v>6</v>
      </c>
      <c r="M207" s="183"/>
      <c r="N207" s="58"/>
      <c r="O207" s="179"/>
      <c r="P207" s="179"/>
      <c r="Q207" s="179"/>
      <c r="R207" s="179"/>
      <c r="S207" s="179"/>
      <c r="T207" s="179"/>
      <c r="U207" s="179"/>
      <c r="V207" s="179"/>
      <c r="W207" s="179"/>
      <c r="X207" s="179"/>
      <c r="Y207" s="179"/>
      <c r="Z207" s="179"/>
      <c r="AA207" s="179"/>
      <c r="AB207" s="179"/>
      <c r="AC207" s="179"/>
      <c r="AD207" s="179"/>
      <c r="AE207" s="179"/>
    </row>
    <row r="208" spans="1:31" ht="27" customHeight="1">
      <c r="A208" s="20">
        <v>205</v>
      </c>
      <c r="B208" s="113" t="s">
        <v>200</v>
      </c>
      <c r="C208" s="114" t="str">
        <f>VLOOKUP(B208,'[1]3035_60ace6af00f34'!$D:$E,2,0)</f>
        <v>女</v>
      </c>
      <c r="D208" s="128" t="s">
        <v>201</v>
      </c>
      <c r="E208" s="128" t="s">
        <v>157</v>
      </c>
      <c r="F208" s="129" t="s">
        <v>187</v>
      </c>
      <c r="G208" s="130">
        <v>75</v>
      </c>
      <c r="H208" s="131">
        <f t="shared" si="16"/>
        <v>30</v>
      </c>
      <c r="I208" s="116">
        <v>65.33</v>
      </c>
      <c r="J208" s="116">
        <f t="shared" si="20"/>
        <v>39.198</v>
      </c>
      <c r="K208" s="116">
        <f t="shared" si="19"/>
        <v>69.19800000000001</v>
      </c>
      <c r="L208" s="184">
        <v>1</v>
      </c>
      <c r="M208" s="184" t="s">
        <v>22</v>
      </c>
      <c r="N208" s="155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ht="27" customHeight="1">
      <c r="A209" s="24">
        <v>206</v>
      </c>
      <c r="B209" s="118" t="s">
        <v>202</v>
      </c>
      <c r="C209" s="119" t="str">
        <f>VLOOKUP(B209,'[1]3035_60ace6af00f34'!$D:$E,2,0)</f>
        <v>女</v>
      </c>
      <c r="D209" s="28" t="s">
        <v>201</v>
      </c>
      <c r="E209" s="28" t="s">
        <v>157</v>
      </c>
      <c r="F209" s="25" t="s">
        <v>187</v>
      </c>
      <c r="G209" s="132">
        <v>68</v>
      </c>
      <c r="H209" s="133">
        <f t="shared" si="16"/>
        <v>27.200000000000003</v>
      </c>
      <c r="I209" s="121">
        <v>63.33</v>
      </c>
      <c r="J209" s="121">
        <f t="shared" si="20"/>
        <v>37.998</v>
      </c>
      <c r="K209" s="160">
        <f t="shared" si="19"/>
        <v>65.19800000000001</v>
      </c>
      <c r="L209" s="175">
        <v>2</v>
      </c>
      <c r="M209" s="175"/>
      <c r="N209" s="156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ht="27" customHeight="1">
      <c r="A210" s="24">
        <v>207</v>
      </c>
      <c r="B210" s="118" t="s">
        <v>203</v>
      </c>
      <c r="C210" s="119" t="str">
        <f>VLOOKUP(B210,'[1]3035_60ace6af00f34'!$D:$E,2,0)</f>
        <v>男</v>
      </c>
      <c r="D210" s="28" t="s">
        <v>201</v>
      </c>
      <c r="E210" s="28" t="s">
        <v>157</v>
      </c>
      <c r="F210" s="25" t="s">
        <v>187</v>
      </c>
      <c r="G210" s="132">
        <v>71</v>
      </c>
      <c r="H210" s="133">
        <f t="shared" si="16"/>
        <v>28.400000000000002</v>
      </c>
      <c r="I210" s="121">
        <v>48.33</v>
      </c>
      <c r="J210" s="121">
        <f t="shared" si="20"/>
        <v>28.997999999999998</v>
      </c>
      <c r="K210" s="116">
        <f t="shared" si="19"/>
        <v>57.397999999999996</v>
      </c>
      <c r="L210" s="175">
        <v>3</v>
      </c>
      <c r="M210" s="175"/>
      <c r="N210" s="156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ht="27" customHeight="1">
      <c r="A211" s="24">
        <v>208</v>
      </c>
      <c r="B211" s="118" t="s">
        <v>204</v>
      </c>
      <c r="C211" s="119" t="str">
        <f>VLOOKUP(B211,'[1]3035_60ace6af00f34'!$D:$E,2,0)</f>
        <v>女</v>
      </c>
      <c r="D211" s="28" t="s">
        <v>201</v>
      </c>
      <c r="E211" s="28" t="s">
        <v>157</v>
      </c>
      <c r="F211" s="25" t="s">
        <v>187</v>
      </c>
      <c r="G211" s="132">
        <v>67</v>
      </c>
      <c r="H211" s="133">
        <f t="shared" si="16"/>
        <v>26.8</v>
      </c>
      <c r="I211" s="121">
        <v>47.37</v>
      </c>
      <c r="J211" s="121">
        <f t="shared" si="20"/>
        <v>28.421999999999997</v>
      </c>
      <c r="K211" s="160">
        <f t="shared" si="19"/>
        <v>55.221999999999994</v>
      </c>
      <c r="L211" s="175">
        <v>4</v>
      </c>
      <c r="M211" s="175"/>
      <c r="N211" s="156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ht="27" customHeight="1">
      <c r="A212" s="24">
        <v>209</v>
      </c>
      <c r="B212" s="118" t="s">
        <v>205</v>
      </c>
      <c r="C212" s="119" t="str">
        <f>VLOOKUP(B212,'[1]3035_60ace6af00f34'!$D:$E,2,0)</f>
        <v>男</v>
      </c>
      <c r="D212" s="28" t="s">
        <v>201</v>
      </c>
      <c r="E212" s="28" t="s">
        <v>157</v>
      </c>
      <c r="F212" s="25" t="s">
        <v>187</v>
      </c>
      <c r="G212" s="132">
        <v>71</v>
      </c>
      <c r="H212" s="133">
        <f t="shared" si="16"/>
        <v>28.400000000000002</v>
      </c>
      <c r="I212" s="121">
        <v>40.33</v>
      </c>
      <c r="J212" s="121">
        <f t="shared" si="20"/>
        <v>24.197999999999997</v>
      </c>
      <c r="K212" s="160">
        <f t="shared" si="19"/>
        <v>52.598</v>
      </c>
      <c r="L212" s="175">
        <v>5</v>
      </c>
      <c r="M212" s="175"/>
      <c r="N212" s="156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14" s="1" customFormat="1" ht="27" customHeight="1">
      <c r="A213" s="14">
        <v>210</v>
      </c>
      <c r="B213" s="106" t="s">
        <v>206</v>
      </c>
      <c r="C213" s="105" t="str">
        <f>VLOOKUP(B213,'[1]3035_60ace6af00f34'!$D:$E,2,0)</f>
        <v>女</v>
      </c>
      <c r="D213" s="168" t="s">
        <v>201</v>
      </c>
      <c r="E213" s="168" t="s">
        <v>157</v>
      </c>
      <c r="F213" s="17" t="s">
        <v>187</v>
      </c>
      <c r="G213" s="169">
        <v>60</v>
      </c>
      <c r="H213" s="135">
        <f t="shared" si="16"/>
        <v>24</v>
      </c>
      <c r="I213" s="185">
        <v>0</v>
      </c>
      <c r="J213" s="126">
        <v>0</v>
      </c>
      <c r="K213" s="171">
        <f t="shared" si="19"/>
        <v>24</v>
      </c>
      <c r="L213" s="186">
        <v>6</v>
      </c>
      <c r="M213" s="186"/>
      <c r="N213" s="187" t="s">
        <v>39</v>
      </c>
    </row>
    <row r="214" spans="1:31" ht="27" customHeight="1">
      <c r="A214" s="20">
        <v>211</v>
      </c>
      <c r="B214" s="113" t="s">
        <v>207</v>
      </c>
      <c r="C214" s="114" t="str">
        <f>VLOOKUP(B214,'[1]3035_60ace6af00f34'!$D:$E,2,0)</f>
        <v>男</v>
      </c>
      <c r="D214" s="128" t="s">
        <v>208</v>
      </c>
      <c r="E214" s="128" t="s">
        <v>157</v>
      </c>
      <c r="F214" s="129" t="s">
        <v>187</v>
      </c>
      <c r="G214" s="130">
        <v>90</v>
      </c>
      <c r="H214" s="131">
        <f t="shared" si="16"/>
        <v>36</v>
      </c>
      <c r="I214" s="116">
        <v>77.33</v>
      </c>
      <c r="J214" s="116">
        <f aca="true" t="shared" si="21" ref="J214:J219">I214*0.6</f>
        <v>46.397999999999996</v>
      </c>
      <c r="K214" s="116">
        <f t="shared" si="19"/>
        <v>82.398</v>
      </c>
      <c r="L214" s="155">
        <v>1</v>
      </c>
      <c r="M214" s="155" t="s">
        <v>22</v>
      </c>
      <c r="N214" s="155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ht="27" customHeight="1">
      <c r="A215" s="24">
        <v>212</v>
      </c>
      <c r="B215" s="118" t="s">
        <v>209</v>
      </c>
      <c r="C215" s="119" t="str">
        <f>VLOOKUP(B215,'[1]3035_60ace6af00f34'!$D:$E,2,0)</f>
        <v>女</v>
      </c>
      <c r="D215" s="28" t="s">
        <v>208</v>
      </c>
      <c r="E215" s="28" t="s">
        <v>157</v>
      </c>
      <c r="F215" s="25" t="s">
        <v>187</v>
      </c>
      <c r="G215" s="132">
        <v>87</v>
      </c>
      <c r="H215" s="133">
        <f t="shared" si="16"/>
        <v>34.800000000000004</v>
      </c>
      <c r="I215" s="121">
        <v>76</v>
      </c>
      <c r="J215" s="121">
        <f t="shared" si="21"/>
        <v>45.6</v>
      </c>
      <c r="K215" s="116">
        <f t="shared" si="19"/>
        <v>80.4</v>
      </c>
      <c r="L215" s="156">
        <v>2</v>
      </c>
      <c r="M215" s="156"/>
      <c r="N215" s="156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ht="27" customHeight="1">
      <c r="A216" s="24">
        <v>213</v>
      </c>
      <c r="B216" s="118" t="s">
        <v>210</v>
      </c>
      <c r="C216" s="119" t="str">
        <f>VLOOKUP(B216,'[1]3035_60ace6af00f34'!$D:$E,2,0)</f>
        <v>男</v>
      </c>
      <c r="D216" s="28" t="s">
        <v>208</v>
      </c>
      <c r="E216" s="28" t="s">
        <v>157</v>
      </c>
      <c r="F216" s="25" t="s">
        <v>187</v>
      </c>
      <c r="G216" s="132">
        <v>81</v>
      </c>
      <c r="H216" s="133">
        <f t="shared" si="16"/>
        <v>32.4</v>
      </c>
      <c r="I216" s="121">
        <v>69.67</v>
      </c>
      <c r="J216" s="121">
        <f t="shared" si="21"/>
        <v>41.802</v>
      </c>
      <c r="K216" s="160">
        <f t="shared" si="19"/>
        <v>74.202</v>
      </c>
      <c r="L216" s="156">
        <v>3</v>
      </c>
      <c r="M216" s="156"/>
      <c r="N216" s="15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ht="27" customHeight="1">
      <c r="A217" s="24">
        <v>214</v>
      </c>
      <c r="B217" s="118" t="s">
        <v>211</v>
      </c>
      <c r="C217" s="119" t="str">
        <f>VLOOKUP(B217,'[1]3035_60ace6af00f34'!$D:$E,2,0)</f>
        <v>男</v>
      </c>
      <c r="D217" s="28" t="s">
        <v>208</v>
      </c>
      <c r="E217" s="28" t="s">
        <v>157</v>
      </c>
      <c r="F217" s="25" t="s">
        <v>187</v>
      </c>
      <c r="G217" s="132">
        <v>84</v>
      </c>
      <c r="H217" s="133">
        <f t="shared" si="16"/>
        <v>33.6</v>
      </c>
      <c r="I217" s="121">
        <v>62.17</v>
      </c>
      <c r="J217" s="121">
        <f t="shared" si="21"/>
        <v>37.302</v>
      </c>
      <c r="K217" s="160">
        <f t="shared" si="19"/>
        <v>70.902</v>
      </c>
      <c r="L217" s="156">
        <v>4</v>
      </c>
      <c r="M217" s="156"/>
      <c r="N217" s="15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14" s="6" customFormat="1" ht="27" customHeight="1">
      <c r="A218" s="24">
        <v>215</v>
      </c>
      <c r="B218" s="52" t="s">
        <v>212</v>
      </c>
      <c r="C218" s="52" t="str">
        <f>"女"</f>
        <v>女</v>
      </c>
      <c r="D218" s="28" t="s">
        <v>208</v>
      </c>
      <c r="E218" s="28" t="s">
        <v>157</v>
      </c>
      <c r="F218" s="25" t="s">
        <v>187</v>
      </c>
      <c r="G218" s="132">
        <v>74</v>
      </c>
      <c r="H218" s="133">
        <f t="shared" si="16"/>
        <v>29.6</v>
      </c>
      <c r="I218" s="188">
        <v>64.4</v>
      </c>
      <c r="J218" s="121">
        <f t="shared" si="21"/>
        <v>38.64</v>
      </c>
      <c r="K218" s="160">
        <f t="shared" si="19"/>
        <v>68.24000000000001</v>
      </c>
      <c r="L218" s="189">
        <v>5</v>
      </c>
      <c r="M218" s="189"/>
      <c r="N218" s="70"/>
    </row>
    <row r="219" spans="1:14" s="6" customFormat="1" ht="27" customHeight="1">
      <c r="A219" s="14">
        <v>216</v>
      </c>
      <c r="B219" s="15" t="s">
        <v>213</v>
      </c>
      <c r="C219" s="15" t="str">
        <f>"女"</f>
        <v>女</v>
      </c>
      <c r="D219" s="16" t="s">
        <v>208</v>
      </c>
      <c r="E219" s="16" t="s">
        <v>157</v>
      </c>
      <c r="F219" s="17" t="s">
        <v>187</v>
      </c>
      <c r="G219" s="134">
        <v>75</v>
      </c>
      <c r="H219" s="135">
        <f t="shared" si="16"/>
        <v>30</v>
      </c>
      <c r="I219" s="190">
        <v>57.33</v>
      </c>
      <c r="J219" s="126">
        <f t="shared" si="21"/>
        <v>34.397999999999996</v>
      </c>
      <c r="K219" s="178">
        <f t="shared" si="19"/>
        <v>64.398</v>
      </c>
      <c r="L219" s="191">
        <v>6</v>
      </c>
      <c r="M219" s="191"/>
      <c r="N219" s="58"/>
    </row>
  </sheetData>
  <sheetProtection password="CF7A" sheet="1" objects="1"/>
  <mergeCells count="2">
    <mergeCell ref="A1:B1"/>
    <mergeCell ref="A2:N2"/>
  </mergeCells>
  <printOptions horizontalCentered="1"/>
  <pageMargins left="0.3541666666666667" right="0" top="0.39305555555555555" bottom="0.39305555555555555" header="0.11805555555555555" footer="0.11805555555555555"/>
  <pageSetup fitToHeight="0" fitToWidth="1" horizontalDpi="600" verticalDpi="600" orientation="landscape" paperSize="9" scale="7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清风逸柳</cp:lastModifiedBy>
  <cp:lastPrinted>2021-06-21T11:38:19Z</cp:lastPrinted>
  <dcterms:created xsi:type="dcterms:W3CDTF">2021-06-16T01:53:02Z</dcterms:created>
  <dcterms:modified xsi:type="dcterms:W3CDTF">2021-07-09T08:22:43Z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02C6B8C75BF64DD781A4F87307704A81</vt:lpwstr>
  </property>
  <property fmtid="{D5CDD505-2E9C-101B-9397-08002B2CF9AE}" pid="4" name="KSOProductBuildV">
    <vt:lpwstr>2052-11.1.0.10578</vt:lpwstr>
  </property>
</Properties>
</file>